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autoCompressPictures="0"/>
  <bookViews>
    <workbookView xWindow="10220" yWindow="1240" windowWidth="25660" windowHeight="17860"/>
  </bookViews>
  <sheets>
    <sheet name="GDP USA" sheetId="1" r:id="rId1"/>
  </sheets>
  <calcPr calcId="130407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Q94" i="1"/>
  <c r="Q8"/>
  <c r="Q13"/>
  <c r="Q17"/>
  <c r="Q18"/>
  <c r="Q19"/>
  <c r="Q20"/>
  <c r="Q32"/>
  <c r="Q41"/>
  <c r="Q42"/>
  <c r="Q47"/>
  <c r="Q56"/>
  <c r="Q61"/>
  <c r="Q70"/>
  <c r="Q79"/>
  <c r="Q80"/>
  <c r="Q81"/>
  <c r="Q86"/>
  <c r="Q87"/>
  <c r="Q90"/>
  <c r="Q93"/>
  <c r="Q10"/>
  <c r="L103"/>
  <c r="L102"/>
  <c r="L56"/>
  <c r="P13"/>
  <c r="N8"/>
  <c r="P8"/>
  <c r="R13"/>
  <c r="M8"/>
  <c r="Q62"/>
  <c r="Q67"/>
  <c r="Q71"/>
  <c r="Q75"/>
  <c r="Q76"/>
  <c r="Q95"/>
  <c r="Q98"/>
  <c r="Q9"/>
  <c r="P17"/>
  <c r="P18"/>
  <c r="P19"/>
  <c r="R19"/>
  <c r="P20"/>
  <c r="P32"/>
  <c r="P41"/>
  <c r="P42"/>
  <c r="R42"/>
  <c r="P47"/>
  <c r="P56"/>
  <c r="P61"/>
  <c r="P62"/>
  <c r="R62"/>
  <c r="P67"/>
  <c r="P70"/>
  <c r="P71"/>
  <c r="P75"/>
  <c r="R75"/>
  <c r="P76"/>
  <c r="P79"/>
  <c r="P80"/>
  <c r="P81"/>
  <c r="R81"/>
  <c r="P86"/>
  <c r="P87"/>
  <c r="P90"/>
  <c r="P93"/>
  <c r="R93"/>
  <c r="P94"/>
  <c r="P95"/>
  <c r="P98"/>
  <c r="P10"/>
  <c r="R10"/>
  <c r="P9"/>
  <c r="R9"/>
  <c r="R94"/>
  <c r="R86"/>
  <c r="R76"/>
  <c r="R67"/>
  <c r="R47"/>
  <c r="R20"/>
  <c r="R95"/>
  <c r="R87"/>
  <c r="R79"/>
  <c r="R70"/>
  <c r="R56"/>
  <c r="R32"/>
  <c r="R17"/>
  <c r="R98"/>
  <c r="R90"/>
  <c r="R80"/>
  <c r="R71"/>
  <c r="R61"/>
  <c r="R41"/>
  <c r="R18"/>
  <c r="L13"/>
  <c r="L17"/>
  <c r="L18"/>
  <c r="L19"/>
  <c r="L20"/>
  <c r="L32"/>
  <c r="L41"/>
  <c r="L42"/>
  <c r="L47"/>
  <c r="L61"/>
  <c r="L62"/>
  <c r="L67"/>
  <c r="L70"/>
  <c r="L71"/>
  <c r="L75"/>
  <c r="L76"/>
  <c r="L79"/>
  <c r="L80"/>
  <c r="L81"/>
  <c r="L86"/>
  <c r="L87"/>
  <c r="L90"/>
  <c r="L93"/>
  <c r="L94"/>
  <c r="L95"/>
  <c r="L98"/>
  <c r="L10"/>
  <c r="L9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"/>
  <c r="J9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"/>
  <c r="H9"/>
  <c r="F9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2"/>
  <c r="D103"/>
  <c r="D104"/>
  <c r="D13"/>
  <c r="D12"/>
  <c r="D11"/>
  <c r="D10"/>
  <c r="D9"/>
  <c r="M11"/>
  <c r="O11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N56"/>
  <c r="N57"/>
  <c r="N58"/>
  <c r="N59"/>
  <c r="N60"/>
  <c r="N61"/>
  <c r="N62"/>
  <c r="N63"/>
  <c r="N64"/>
  <c r="N65"/>
  <c r="N66"/>
  <c r="N67"/>
  <c r="N68"/>
  <c r="N69"/>
  <c r="N70"/>
  <c r="N71"/>
  <c r="N72"/>
  <c r="N73"/>
  <c r="N74"/>
  <c r="N75"/>
  <c r="N76"/>
  <c r="N77"/>
  <c r="N78"/>
  <c r="N79"/>
  <c r="N80"/>
  <c r="N81"/>
  <c r="N82"/>
  <c r="N83"/>
  <c r="N84"/>
  <c r="N85"/>
  <c r="N86"/>
  <c r="N87"/>
  <c r="N88"/>
  <c r="N89"/>
  <c r="N90"/>
  <c r="N91"/>
  <c r="N92"/>
  <c r="N93"/>
  <c r="N94"/>
  <c r="N95"/>
  <c r="N96"/>
  <c r="N97"/>
  <c r="N98"/>
  <c r="N99"/>
  <c r="N100"/>
  <c r="N102"/>
  <c r="N103"/>
  <c r="N104"/>
  <c r="N10"/>
  <c r="N9"/>
  <c r="M10"/>
  <c r="O10"/>
  <c r="M12"/>
  <c r="O12"/>
  <c r="M13"/>
  <c r="O13"/>
  <c r="M14"/>
  <c r="O14"/>
  <c r="M15"/>
  <c r="O15"/>
  <c r="M16"/>
  <c r="O16"/>
  <c r="M17"/>
  <c r="O17"/>
  <c r="M18"/>
  <c r="O18"/>
  <c r="M19"/>
  <c r="O19"/>
  <c r="M20"/>
  <c r="O20"/>
  <c r="M21"/>
  <c r="O21"/>
  <c r="M22"/>
  <c r="O22"/>
  <c r="M23"/>
  <c r="O23"/>
  <c r="M24"/>
  <c r="O24"/>
  <c r="M25"/>
  <c r="O25"/>
  <c r="M26"/>
  <c r="O26"/>
  <c r="M27"/>
  <c r="O27"/>
  <c r="M28"/>
  <c r="O28"/>
  <c r="M29"/>
  <c r="O29"/>
  <c r="M30"/>
  <c r="O30"/>
  <c r="M31"/>
  <c r="O31"/>
  <c r="M32"/>
  <c r="O32"/>
  <c r="M33"/>
  <c r="O33"/>
  <c r="M34"/>
  <c r="O34"/>
  <c r="M35"/>
  <c r="O35"/>
  <c r="M36"/>
  <c r="O36"/>
  <c r="M37"/>
  <c r="O37"/>
  <c r="M38"/>
  <c r="O38"/>
  <c r="M39"/>
  <c r="O39"/>
  <c r="M40"/>
  <c r="O40"/>
  <c r="M41"/>
  <c r="O41"/>
  <c r="M42"/>
  <c r="O42"/>
  <c r="M43"/>
  <c r="O43"/>
  <c r="M44"/>
  <c r="O44"/>
  <c r="M45"/>
  <c r="O45"/>
  <c r="M46"/>
  <c r="O46"/>
  <c r="M47"/>
  <c r="O47"/>
  <c r="M48"/>
  <c r="O48"/>
  <c r="M49"/>
  <c r="O49"/>
  <c r="M50"/>
  <c r="O50"/>
  <c r="M51"/>
  <c r="O51"/>
  <c r="M52"/>
  <c r="O52"/>
  <c r="M53"/>
  <c r="O53"/>
  <c r="M54"/>
  <c r="O54"/>
  <c r="M55"/>
  <c r="O55"/>
  <c r="M56"/>
  <c r="O56"/>
  <c r="M57"/>
  <c r="O57"/>
  <c r="M58"/>
  <c r="O58"/>
  <c r="M59"/>
  <c r="O59"/>
  <c r="M60"/>
  <c r="O60"/>
  <c r="M61"/>
  <c r="O61"/>
  <c r="M62"/>
  <c r="O62"/>
  <c r="M63"/>
  <c r="O63"/>
  <c r="M64"/>
  <c r="O64"/>
  <c r="M65"/>
  <c r="O65"/>
  <c r="M66"/>
  <c r="O66"/>
  <c r="M67"/>
  <c r="O67"/>
  <c r="M68"/>
  <c r="O68"/>
  <c r="M69"/>
  <c r="O69"/>
  <c r="M70"/>
  <c r="O70"/>
  <c r="M71"/>
  <c r="O71"/>
  <c r="M72"/>
  <c r="O72"/>
  <c r="M73"/>
  <c r="O73"/>
  <c r="M74"/>
  <c r="O74"/>
  <c r="M75"/>
  <c r="O75"/>
  <c r="M76"/>
  <c r="O76"/>
  <c r="M77"/>
  <c r="O77"/>
  <c r="M78"/>
  <c r="O78"/>
  <c r="M79"/>
  <c r="O79"/>
  <c r="M80"/>
  <c r="O80"/>
  <c r="M81"/>
  <c r="O81"/>
  <c r="M82"/>
  <c r="O82"/>
  <c r="M83"/>
  <c r="O83"/>
  <c r="M84"/>
  <c r="O84"/>
  <c r="M85"/>
  <c r="O85"/>
  <c r="M86"/>
  <c r="O86"/>
  <c r="M87"/>
  <c r="O87"/>
  <c r="M88"/>
  <c r="O88"/>
  <c r="M89"/>
  <c r="O89"/>
  <c r="M90"/>
  <c r="O90"/>
  <c r="M91"/>
  <c r="O91"/>
  <c r="M92"/>
  <c r="O92"/>
  <c r="M93"/>
  <c r="O93"/>
  <c r="M94"/>
  <c r="O94"/>
  <c r="M95"/>
  <c r="O95"/>
  <c r="M96"/>
  <c r="O96"/>
  <c r="M97"/>
  <c r="O97"/>
  <c r="M98"/>
  <c r="O98"/>
  <c r="M99"/>
  <c r="M100"/>
  <c r="M102"/>
  <c r="M103"/>
  <c r="M104"/>
  <c r="M9"/>
  <c r="O101"/>
  <c r="O9"/>
  <c r="O99"/>
  <c r="O100"/>
  <c r="O104"/>
  <c r="O102"/>
  <c r="O103"/>
</calcChain>
</file>

<file path=xl/sharedStrings.xml><?xml version="1.0" encoding="utf-8"?>
<sst xmlns="http://schemas.openxmlformats.org/spreadsheetml/2006/main" count="292" uniqueCount="214">
  <si>
    <t>3. Consists of computer and electronic product manufacturing (excluding navigational, measuring, electromedical, and control instruments manufacturing); software publishers; broadcasting and telecommunications; data processing, hosting and related services; internet publishing and broadcasting and web search portals; and computer systems design and related services.</t>
  </si>
  <si>
    <t>Note. Detail may not add to total due to rounding.</t>
  </si>
  <si>
    <t>GDP</t>
  </si>
  <si>
    <t>%</t>
  </si>
  <si>
    <t>$ US</t>
  </si>
  <si>
    <t xml:space="preserve">[Billions of dollars]. Nominal. </t>
  </si>
  <si>
    <t>Variation 09-12</t>
  </si>
  <si>
    <t>Industries/total</t>
  </si>
  <si>
    <t>Variation 09-13</t>
  </si>
  <si>
    <t xml:space="preserve">  Educational services, health care, and social assistance</t>
  </si>
  <si>
    <t xml:space="preserve">    73</t>
  </si>
  <si>
    <t xml:space="preserve">    Educational services</t>
  </si>
  <si>
    <t xml:space="preserve">    74</t>
  </si>
  <si>
    <t xml:space="preserve">    Health care and social assistance</t>
  </si>
  <si>
    <t xml:space="preserve">    75</t>
  </si>
  <si>
    <t xml:space="preserve">      Ambulatory health care services</t>
  </si>
  <si>
    <t xml:space="preserve">    76</t>
  </si>
  <si>
    <t xml:space="preserve">      Hospitals</t>
  </si>
  <si>
    <t xml:space="preserve">    77</t>
  </si>
  <si>
    <t xml:space="preserve">      Nursing and residential care facilities</t>
  </si>
  <si>
    <t xml:space="preserve">    78</t>
  </si>
  <si>
    <t xml:space="preserve">      Social assistance</t>
  </si>
  <si>
    <t xml:space="preserve">    79</t>
  </si>
  <si>
    <t xml:space="preserve">  Arts, entertainment, recreation, accommodation, and food services</t>
  </si>
  <si>
    <t xml:space="preserve">    80</t>
  </si>
  <si>
    <t xml:space="preserve">    Arts, entertainment, and recreation</t>
  </si>
  <si>
    <t xml:space="preserve">    81</t>
  </si>
  <si>
    <t xml:space="preserve">      Performing arts, spectator sports, museums, and related activities</t>
  </si>
  <si>
    <t xml:space="preserve">    82</t>
  </si>
  <si>
    <t xml:space="preserve">      Amusements, gambling, and recreation industries</t>
  </si>
  <si>
    <t xml:space="preserve">    83</t>
  </si>
  <si>
    <t xml:space="preserve">    Accommodation and food services</t>
  </si>
  <si>
    <t xml:space="preserve">    84</t>
  </si>
  <si>
    <t xml:space="preserve">      Accommodation</t>
  </si>
  <si>
    <t xml:space="preserve">    85</t>
  </si>
  <si>
    <t xml:space="preserve">      Food services and drinking places</t>
  </si>
  <si>
    <t xml:space="preserve">    86</t>
  </si>
  <si>
    <t xml:space="preserve">  Other services, except government</t>
  </si>
  <si>
    <t xml:space="preserve">    87</t>
  </si>
  <si>
    <t>Government</t>
  </si>
  <si>
    <t xml:space="preserve">    88</t>
  </si>
  <si>
    <t xml:space="preserve">  Federal</t>
  </si>
  <si>
    <t xml:space="preserve">    89</t>
  </si>
  <si>
    <t xml:space="preserve">    General government</t>
  </si>
  <si>
    <t xml:space="preserve">    90</t>
  </si>
  <si>
    <t xml:space="preserve">    Government enterprises</t>
  </si>
  <si>
    <t xml:space="preserve">    91</t>
  </si>
  <si>
    <t xml:space="preserve">  State and local</t>
  </si>
  <si>
    <t xml:space="preserve">    92</t>
  </si>
  <si>
    <t xml:space="preserve">    93</t>
  </si>
  <si>
    <t xml:space="preserve">    94</t>
  </si>
  <si>
    <t>Addenda:</t>
  </si>
  <si>
    <t xml:space="preserve">    95</t>
  </si>
  <si>
    <t xml:space="preserve">    Private goods-producing industries [1]</t>
  </si>
  <si>
    <t xml:space="preserve">    96</t>
  </si>
  <si>
    <t xml:space="preserve">    Private services-producing industries [2]</t>
  </si>
  <si>
    <t xml:space="preserve">    97</t>
  </si>
  <si>
    <t xml:space="preserve">    Information-communications-technology-producing industries [3]</t>
  </si>
  <si>
    <t>Legend / Footnotes:</t>
  </si>
  <si>
    <t>1. Consists of agriculture, forestry, fishing, and hunting; mining; construction; and manufacturing.</t>
  </si>
  <si>
    <t>2. Consists of utilities; wholesale trade; retail trade; transportation and warehousing; information; finance, insurance, real estate, rental, and leasing; professional and business services; educational services, health care, and social assistance; arts, entertainment, recreation, accommodation, and food services; and other services, except government.</t>
  </si>
  <si>
    <t xml:space="preserve">    40</t>
  </si>
  <si>
    <t xml:space="preserve">  Transportation and warehousing</t>
  </si>
  <si>
    <t xml:space="preserve">    41</t>
  </si>
  <si>
    <t xml:space="preserve">    Air transportation</t>
  </si>
  <si>
    <t xml:space="preserve">    42</t>
  </si>
  <si>
    <t xml:space="preserve">    Rail transportation</t>
  </si>
  <si>
    <t xml:space="preserve">    43</t>
  </si>
  <si>
    <t xml:space="preserve">    Water transportation</t>
  </si>
  <si>
    <t xml:space="preserve">    44</t>
  </si>
  <si>
    <t xml:space="preserve">    Truck transportation</t>
  </si>
  <si>
    <t xml:space="preserve">    45</t>
  </si>
  <si>
    <t xml:space="preserve">    Transit and ground passenger transportation</t>
  </si>
  <si>
    <t xml:space="preserve">    46</t>
  </si>
  <si>
    <t xml:space="preserve">    Pipeline transportation</t>
  </si>
  <si>
    <t xml:space="preserve">    47</t>
  </si>
  <si>
    <t xml:space="preserve">    Other transportation and support activities</t>
  </si>
  <si>
    <t xml:space="preserve">    48</t>
  </si>
  <si>
    <t xml:space="preserve">    Warehousing and storage</t>
  </si>
  <si>
    <t xml:space="preserve">    49</t>
  </si>
  <si>
    <t xml:space="preserve">  Information</t>
  </si>
  <si>
    <t xml:space="preserve">    50</t>
  </si>
  <si>
    <t xml:space="preserve">    Publishing industries, except internet (includes software)</t>
  </si>
  <si>
    <t xml:space="preserve">    51</t>
  </si>
  <si>
    <t xml:space="preserve">    Motion picture and sound recording industries</t>
  </si>
  <si>
    <t xml:space="preserve">    52</t>
  </si>
  <si>
    <t xml:space="preserve">    Broadcasting and telecommunications</t>
  </si>
  <si>
    <t xml:space="preserve">    53</t>
  </si>
  <si>
    <t xml:space="preserve">    Data processing, internet publishing, and other information services</t>
  </si>
  <si>
    <t xml:space="preserve">    54</t>
  </si>
  <si>
    <t xml:space="preserve">  Finance, insurance, real estate, rental, and leasing</t>
  </si>
  <si>
    <t xml:space="preserve">    55</t>
  </si>
  <si>
    <t xml:space="preserve">    Finance and insurance</t>
  </si>
  <si>
    <t xml:space="preserve">    56</t>
  </si>
  <si>
    <t xml:space="preserve">      Federal Reserve banks, credit intermediation, and related activities</t>
  </si>
  <si>
    <t xml:space="preserve">    57</t>
  </si>
  <si>
    <t xml:space="preserve">      Securities, commodity contracts, and investments</t>
  </si>
  <si>
    <t xml:space="preserve">    58</t>
  </si>
  <si>
    <t xml:space="preserve">      Insurance carriers and related activities</t>
  </si>
  <si>
    <t xml:space="preserve">    59</t>
  </si>
  <si>
    <t xml:space="preserve">      Funds, trusts, and other financial vehicles</t>
  </si>
  <si>
    <t xml:space="preserve">    60</t>
  </si>
  <si>
    <t xml:space="preserve">    Real estate and rental and leasing</t>
  </si>
  <si>
    <t xml:space="preserve">    61</t>
  </si>
  <si>
    <t xml:space="preserve">      Real estate</t>
  </si>
  <si>
    <t xml:space="preserve">    62</t>
  </si>
  <si>
    <t xml:space="preserve">      Rental and leasing services and lessors of intangible assets</t>
  </si>
  <si>
    <t xml:space="preserve">    63</t>
  </si>
  <si>
    <t xml:space="preserve">  Professional and business services</t>
  </si>
  <si>
    <t xml:space="preserve">    64</t>
  </si>
  <si>
    <t xml:space="preserve">    Professional, scientific, and technical services</t>
  </si>
  <si>
    <t xml:space="preserve">    65</t>
  </si>
  <si>
    <t xml:space="preserve">      Legal services</t>
  </si>
  <si>
    <t xml:space="preserve">    66</t>
  </si>
  <si>
    <t xml:space="preserve">      Computer systems design and related services</t>
  </si>
  <si>
    <t xml:space="preserve">    67</t>
  </si>
  <si>
    <t xml:space="preserve">      Miscellaneous professional, scientific, and technical services</t>
  </si>
  <si>
    <t xml:space="preserve">    68</t>
  </si>
  <si>
    <t xml:space="preserve">    Management of companies and enterprises</t>
  </si>
  <si>
    <t xml:space="preserve">    69</t>
  </si>
  <si>
    <t xml:space="preserve">    Administrative and waste management services</t>
  </si>
  <si>
    <t xml:space="preserve">    70</t>
  </si>
  <si>
    <t xml:space="preserve">      Administrative and support services</t>
  </si>
  <si>
    <t xml:space="preserve">    71</t>
  </si>
  <si>
    <t xml:space="preserve">      Waste management and remediation services</t>
  </si>
  <si>
    <t xml:space="preserve">    72</t>
  </si>
  <si>
    <t>Value Added by Industry</t>
  </si>
  <si>
    <t>Bureau of Economic Analysis</t>
  </si>
  <si>
    <t>Release Date: April 25, 2014</t>
  </si>
  <si>
    <t>Line</t>
  </si>
  <si>
    <t/>
  </si>
  <si>
    <t>2009</t>
  </si>
  <si>
    <t>2010</t>
  </si>
  <si>
    <t>2011</t>
  </si>
  <si>
    <t>2012</t>
  </si>
  <si>
    <t>2013</t>
  </si>
  <si>
    <t xml:space="preserve">    1</t>
  </si>
  <si>
    <t xml:space="preserve">    2</t>
  </si>
  <si>
    <t>Private industries</t>
  </si>
  <si>
    <t xml:space="preserve">    3</t>
  </si>
  <si>
    <t xml:space="preserve">  Agriculture, forestry, fishing, and hunting</t>
  </si>
  <si>
    <t xml:space="preserve">    4</t>
  </si>
  <si>
    <t xml:space="preserve">    Farms</t>
  </si>
  <si>
    <t>...</t>
  </si>
  <si>
    <t xml:space="preserve">    5</t>
  </si>
  <si>
    <t xml:space="preserve">    Forestry, fishing, and related activities</t>
  </si>
  <si>
    <t xml:space="preserve">    6</t>
  </si>
  <si>
    <t xml:space="preserve">  Mining</t>
  </si>
  <si>
    <t xml:space="preserve">    7</t>
  </si>
  <si>
    <t xml:space="preserve">    Oil and gas extraction</t>
  </si>
  <si>
    <t xml:space="preserve">    8</t>
  </si>
  <si>
    <t xml:space="preserve">    Mining, except oil and gas</t>
  </si>
  <si>
    <t xml:space="preserve">    9</t>
  </si>
  <si>
    <t xml:space="preserve">    Support activities for mining</t>
  </si>
  <si>
    <t xml:space="preserve">    10</t>
  </si>
  <si>
    <t xml:space="preserve">  Utilities</t>
  </si>
  <si>
    <t xml:space="preserve">    11</t>
  </si>
  <si>
    <t xml:space="preserve">  Construction</t>
  </si>
  <si>
    <t xml:space="preserve">    12</t>
  </si>
  <si>
    <t xml:space="preserve">  Manufacturing</t>
  </si>
  <si>
    <t xml:space="preserve">    13</t>
  </si>
  <si>
    <t xml:space="preserve">    Durable goods</t>
  </si>
  <si>
    <t xml:space="preserve">    14</t>
  </si>
  <si>
    <t xml:space="preserve">      Wood products</t>
  </si>
  <si>
    <t xml:space="preserve">    15</t>
  </si>
  <si>
    <t xml:space="preserve">      Nonmetallic mineral products</t>
  </si>
  <si>
    <t xml:space="preserve">    16</t>
  </si>
  <si>
    <t xml:space="preserve">      Primary metals</t>
  </si>
  <si>
    <t xml:space="preserve">    17</t>
  </si>
  <si>
    <t xml:space="preserve">      Fabricated metal products</t>
  </si>
  <si>
    <t xml:space="preserve">    18</t>
  </si>
  <si>
    <t xml:space="preserve">      Machinery</t>
  </si>
  <si>
    <t xml:space="preserve">    19</t>
  </si>
  <si>
    <t xml:space="preserve">      Computer and electronic products</t>
  </si>
  <si>
    <t xml:space="preserve">    20</t>
  </si>
  <si>
    <t xml:space="preserve">      Electrical equipment, appliances, and components</t>
  </si>
  <si>
    <t xml:space="preserve">    21</t>
  </si>
  <si>
    <t xml:space="preserve">      Motor vehicles, bodies and trailers, and parts</t>
  </si>
  <si>
    <t xml:space="preserve">    22</t>
  </si>
  <si>
    <t xml:space="preserve">      Other transportation equipment</t>
  </si>
  <si>
    <t xml:space="preserve">    23</t>
  </si>
  <si>
    <t xml:space="preserve">      Furniture and related products</t>
  </si>
  <si>
    <t xml:space="preserve">    24</t>
  </si>
  <si>
    <t xml:space="preserve">      Miscellaneous manufacturing</t>
  </si>
  <si>
    <t xml:space="preserve">    25</t>
  </si>
  <si>
    <t xml:space="preserve">    Nondurable goods</t>
  </si>
  <si>
    <t xml:space="preserve">    26</t>
  </si>
  <si>
    <t xml:space="preserve">      Food and beverage and tobacco products</t>
  </si>
  <si>
    <t xml:space="preserve">    27</t>
  </si>
  <si>
    <t xml:space="preserve">      Textile mills and textile product mills</t>
  </si>
  <si>
    <t xml:space="preserve">    28</t>
  </si>
  <si>
    <t xml:space="preserve">      Apparel and leather and allied products</t>
  </si>
  <si>
    <t xml:space="preserve">    29</t>
  </si>
  <si>
    <t xml:space="preserve">      Paper products</t>
  </si>
  <si>
    <t xml:space="preserve">    30</t>
  </si>
  <si>
    <t xml:space="preserve">      Printing and related support activities</t>
  </si>
  <si>
    <t xml:space="preserve">    31</t>
  </si>
  <si>
    <t xml:space="preserve">      Petroleum and coal products</t>
  </si>
  <si>
    <t xml:space="preserve">    32</t>
  </si>
  <si>
    <t xml:space="preserve">      Chemical products</t>
  </si>
  <si>
    <t xml:space="preserve">    33</t>
  </si>
  <si>
    <t xml:space="preserve">      Plastics and rubber products</t>
  </si>
  <si>
    <t xml:space="preserve">    34</t>
  </si>
  <si>
    <t xml:space="preserve">  Wholesale trade</t>
  </si>
  <si>
    <t xml:space="preserve">    35</t>
  </si>
  <si>
    <t xml:space="preserve">  Retail trade</t>
  </si>
  <si>
    <t xml:space="preserve">    36</t>
  </si>
  <si>
    <t xml:space="preserve">    Motor vehicle and parts dealers</t>
  </si>
  <si>
    <t xml:space="preserve">    37</t>
  </si>
  <si>
    <t xml:space="preserve">    Food and beverage stores</t>
  </si>
  <si>
    <t xml:space="preserve">    38</t>
  </si>
  <si>
    <t xml:space="preserve">    General merchandise stores</t>
  </si>
  <si>
    <t xml:space="preserve">    39</t>
  </si>
  <si>
    <t xml:space="preserve">    Other retail</t>
  </si>
</sst>
</file>

<file path=xl/styles.xml><?xml version="1.0" encoding="utf-8"?>
<styleSheet xmlns="http://schemas.openxmlformats.org/spreadsheetml/2006/main">
  <numFmts count="1">
    <numFmt numFmtId="164" formatCode="0.0%"/>
  </numFmts>
  <fonts count="16">
    <font>
      <sz val="10"/>
      <name val="Arial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3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</font>
    <font>
      <b/>
      <i/>
      <sz val="10"/>
      <name val="Arial"/>
      <family val="2"/>
    </font>
    <font>
      <sz val="10"/>
      <name val="Arial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1"/>
      <color indexed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8"/>
      <name val="Verdana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23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</borders>
  <cellStyleXfs count="3">
    <xf numFmtId="0" fontId="0" fillId="0" borderId="0"/>
    <xf numFmtId="9" fontId="6" fillId="0" borderId="0" applyFont="0" applyFill="0" applyBorder="0" applyAlignment="0" applyProtection="0"/>
    <xf numFmtId="0" fontId="1" fillId="0" borderId="0"/>
  </cellStyleXfs>
  <cellXfs count="96">
    <xf numFmtId="0" fontId="0" fillId="0" borderId="0" xfId="0"/>
    <xf numFmtId="0" fontId="4" fillId="0" borderId="0" xfId="0" applyFont="1"/>
    <xf numFmtId="0" fontId="0" fillId="0" borderId="0" xfId="0"/>
    <xf numFmtId="0" fontId="8" fillId="0" borderId="0" xfId="0" applyFont="1"/>
    <xf numFmtId="3" fontId="0" fillId="0" borderId="0" xfId="0" applyNumberFormat="1"/>
    <xf numFmtId="0" fontId="13" fillId="0" borderId="0" xfId="0" applyFont="1"/>
    <xf numFmtId="3" fontId="13" fillId="0" borderId="0" xfId="0" applyNumberFormat="1" applyFont="1"/>
    <xf numFmtId="0" fontId="13" fillId="0" borderId="0" xfId="0" applyFont="1" applyAlignment="1">
      <alignment horizontal="left" indent="1"/>
    </xf>
    <xf numFmtId="9" fontId="0" fillId="0" borderId="0" xfId="1" applyFont="1"/>
    <xf numFmtId="9" fontId="11" fillId="0" borderId="0" xfId="1" applyFont="1"/>
    <xf numFmtId="9" fontId="8" fillId="0" borderId="0" xfId="1" applyFont="1"/>
    <xf numFmtId="9" fontId="13" fillId="0" borderId="0" xfId="1" applyFont="1"/>
    <xf numFmtId="3" fontId="11" fillId="0" borderId="2" xfId="0" applyNumberFormat="1" applyFont="1" applyBorder="1"/>
    <xf numFmtId="3" fontId="11" fillId="0" borderId="6" xfId="0" applyNumberFormat="1" applyFont="1" applyBorder="1"/>
    <xf numFmtId="9" fontId="11" fillId="0" borderId="7" xfId="1" applyFont="1" applyBorder="1"/>
    <xf numFmtId="3" fontId="11" fillId="0" borderId="7" xfId="0" applyNumberFormat="1" applyFont="1" applyBorder="1"/>
    <xf numFmtId="0" fontId="10" fillId="0" borderId="6" xfId="0" applyFont="1" applyBorder="1"/>
    <xf numFmtId="9" fontId="8" fillId="0" borderId="7" xfId="1" applyFont="1" applyBorder="1"/>
    <xf numFmtId="0" fontId="0" fillId="0" borderId="0" xfId="0"/>
    <xf numFmtId="9" fontId="8" fillId="0" borderId="9" xfId="1" applyFont="1" applyBorder="1"/>
    <xf numFmtId="9" fontId="13" fillId="0" borderId="9" xfId="1" applyFont="1" applyBorder="1"/>
    <xf numFmtId="9" fontId="11" fillId="0" borderId="6" xfId="1" applyFont="1" applyBorder="1"/>
    <xf numFmtId="9" fontId="8" fillId="0" borderId="10" xfId="1" applyFont="1" applyBorder="1"/>
    <xf numFmtId="0" fontId="2" fillId="0" borderId="0" xfId="0" applyFont="1"/>
    <xf numFmtId="0" fontId="0" fillId="0" borderId="0" xfId="0"/>
    <xf numFmtId="0" fontId="3" fillId="0" borderId="0" xfId="0" applyFont="1"/>
    <xf numFmtId="0" fontId="0" fillId="0" borderId="0" xfId="0"/>
    <xf numFmtId="0" fontId="0" fillId="3" borderId="0" xfId="0" applyFill="1"/>
    <xf numFmtId="0" fontId="0" fillId="0" borderId="0" xfId="0"/>
    <xf numFmtId="9" fontId="11" fillId="0" borderId="0" xfId="1" applyFont="1" applyBorder="1"/>
    <xf numFmtId="9" fontId="8" fillId="0" borderId="0" xfId="1" applyFont="1" applyBorder="1"/>
    <xf numFmtId="3" fontId="0" fillId="0" borderId="8" xfId="0" applyNumberFormat="1" applyBorder="1"/>
    <xf numFmtId="0" fontId="4" fillId="0" borderId="0" xfId="0" applyFont="1" applyFill="1"/>
    <xf numFmtId="3" fontId="8" fillId="0" borderId="0" xfId="0" applyNumberFormat="1" applyFont="1" applyBorder="1"/>
    <xf numFmtId="9" fontId="0" fillId="0" borderId="0" xfId="1" applyFont="1" applyBorder="1"/>
    <xf numFmtId="3" fontId="0" fillId="0" borderId="0" xfId="0" applyNumberFormat="1" applyBorder="1"/>
    <xf numFmtId="3" fontId="8" fillId="0" borderId="9" xfId="0" applyNumberFormat="1" applyFont="1" applyBorder="1"/>
    <xf numFmtId="9" fontId="8" fillId="0" borderId="11" xfId="1" applyFont="1" applyBorder="1"/>
    <xf numFmtId="3" fontId="13" fillId="0" borderId="9" xfId="0" applyNumberFormat="1" applyFont="1" applyBorder="1"/>
    <xf numFmtId="9" fontId="13" fillId="0" borderId="0" xfId="1" applyFont="1" applyBorder="1"/>
    <xf numFmtId="3" fontId="13" fillId="0" borderId="0" xfId="0" applyNumberFormat="1" applyFont="1" applyBorder="1"/>
    <xf numFmtId="164" fontId="13" fillId="0" borderId="0" xfId="1" applyNumberFormat="1" applyFont="1" applyBorder="1"/>
    <xf numFmtId="3" fontId="0" fillId="0" borderId="9" xfId="0" applyNumberFormat="1" applyBorder="1"/>
    <xf numFmtId="3" fontId="0" fillId="0" borderId="10" xfId="0" applyNumberFormat="1" applyBorder="1"/>
    <xf numFmtId="9" fontId="8" fillId="0" borderId="3" xfId="1" applyFont="1" applyBorder="1"/>
    <xf numFmtId="3" fontId="0" fillId="0" borderId="3" xfId="0" applyNumberFormat="1" applyBorder="1"/>
    <xf numFmtId="9" fontId="13" fillId="0" borderId="3" xfId="1" applyFont="1" applyBorder="1"/>
    <xf numFmtId="9" fontId="8" fillId="0" borderId="12" xfId="1" applyFont="1" applyBorder="1"/>
    <xf numFmtId="3" fontId="8" fillId="0" borderId="4" xfId="0" applyNumberFormat="1" applyFont="1" applyBorder="1"/>
    <xf numFmtId="9" fontId="0" fillId="0" borderId="11" xfId="1" applyFont="1" applyBorder="1"/>
    <xf numFmtId="3" fontId="13" fillId="0" borderId="4" xfId="0" applyNumberFormat="1" applyFont="1" applyBorder="1"/>
    <xf numFmtId="3" fontId="0" fillId="0" borderId="4" xfId="0" applyNumberFormat="1" applyBorder="1"/>
    <xf numFmtId="3" fontId="0" fillId="0" borderId="5" xfId="0" applyNumberFormat="1" applyBorder="1"/>
    <xf numFmtId="0" fontId="12" fillId="4" borderId="2" xfId="0" applyFont="1" applyFill="1" applyBorder="1" applyAlignment="1">
      <alignment horizontal="center"/>
    </xf>
    <xf numFmtId="0" fontId="12" fillId="4" borderId="2" xfId="0" applyFont="1" applyFill="1" applyBorder="1" applyAlignment="1">
      <alignment horizontal="left" wrapText="1"/>
    </xf>
    <xf numFmtId="3" fontId="11" fillId="0" borderId="9" xfId="0" applyNumberFormat="1" applyFont="1" applyBorder="1"/>
    <xf numFmtId="0" fontId="0" fillId="0" borderId="13" xfId="0" applyBorder="1"/>
    <xf numFmtId="3" fontId="9" fillId="0" borderId="14" xfId="0" applyNumberFormat="1" applyFont="1" applyBorder="1"/>
    <xf numFmtId="9" fontId="9" fillId="0" borderId="14" xfId="1" applyFont="1" applyBorder="1"/>
    <xf numFmtId="0" fontId="0" fillId="0" borderId="14" xfId="0" applyBorder="1"/>
    <xf numFmtId="9" fontId="0" fillId="0" borderId="9" xfId="1" applyFont="1" applyBorder="1"/>
    <xf numFmtId="9" fontId="0" fillId="0" borderId="10" xfId="1" applyFont="1" applyBorder="1"/>
    <xf numFmtId="3" fontId="8" fillId="0" borderId="9" xfId="0" applyNumberFormat="1" applyFont="1" applyFill="1" applyBorder="1"/>
    <xf numFmtId="9" fontId="8" fillId="0" borderId="0" xfId="1" applyFont="1" applyFill="1" applyBorder="1"/>
    <xf numFmtId="3" fontId="8" fillId="0" borderId="0" xfId="0" applyNumberFormat="1" applyFont="1" applyFill="1" applyBorder="1"/>
    <xf numFmtId="9" fontId="13" fillId="0" borderId="0" xfId="1" applyFont="1" applyFill="1" applyBorder="1"/>
    <xf numFmtId="3" fontId="8" fillId="0" borderId="4" xfId="0" applyNumberFormat="1" applyFont="1" applyFill="1" applyBorder="1"/>
    <xf numFmtId="9" fontId="8" fillId="0" borderId="9" xfId="1" applyFont="1" applyFill="1" applyBorder="1"/>
    <xf numFmtId="9" fontId="0" fillId="0" borderId="9" xfId="1" applyFont="1" applyFill="1" applyBorder="1"/>
    <xf numFmtId="3" fontId="0" fillId="0" borderId="9" xfId="0" applyNumberFormat="1" applyFill="1" applyBorder="1"/>
    <xf numFmtId="9" fontId="0" fillId="0" borderId="11" xfId="1" applyFont="1" applyFill="1" applyBorder="1"/>
    <xf numFmtId="9" fontId="4" fillId="0" borderId="11" xfId="1" applyFont="1" applyBorder="1"/>
    <xf numFmtId="9" fontId="11" fillId="0" borderId="8" xfId="1" applyFont="1" applyBorder="1"/>
    <xf numFmtId="0" fontId="14" fillId="2" borderId="15" xfId="0" applyFont="1" applyFill="1" applyBorder="1" applyAlignment="1">
      <alignment horizontal="center"/>
    </xf>
    <xf numFmtId="0" fontId="14" fillId="2" borderId="16" xfId="0" applyFont="1" applyFill="1" applyBorder="1" applyAlignment="1">
      <alignment horizontal="center"/>
    </xf>
    <xf numFmtId="0" fontId="14" fillId="0" borderId="6" xfId="0" applyFont="1" applyBorder="1"/>
    <xf numFmtId="3" fontId="9" fillId="0" borderId="7" xfId="0" applyNumberFormat="1" applyFont="1" applyBorder="1"/>
    <xf numFmtId="3" fontId="9" fillId="0" borderId="6" xfId="0" applyNumberFormat="1" applyFont="1" applyBorder="1"/>
    <xf numFmtId="9" fontId="9" fillId="0" borderId="7" xfId="1" applyFont="1" applyBorder="1"/>
    <xf numFmtId="0" fontId="0" fillId="0" borderId="8" xfId="0" applyBorder="1"/>
    <xf numFmtId="9" fontId="4" fillId="0" borderId="0" xfId="1" applyFont="1" applyBorder="1"/>
    <xf numFmtId="9" fontId="4" fillId="0" borderId="0" xfId="1" applyFont="1" applyFill="1" applyBorder="1"/>
    <xf numFmtId="9" fontId="8" fillId="0" borderId="11" xfId="1" applyNumberFormat="1" applyFont="1" applyBorder="1"/>
    <xf numFmtId="9" fontId="8" fillId="0" borderId="11" xfId="1" applyNumberFormat="1" applyFont="1" applyFill="1" applyBorder="1"/>
    <xf numFmtId="0" fontId="14" fillId="0" borderId="0" xfId="0" applyFont="1" applyAlignment="1">
      <alignment horizontal="center"/>
    </xf>
    <xf numFmtId="3" fontId="14" fillId="0" borderId="0" xfId="0" applyNumberFormat="1" applyFont="1" applyAlignment="1">
      <alignment horizontal="center"/>
    </xf>
    <xf numFmtId="0" fontId="12" fillId="4" borderId="6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/>
    </xf>
    <xf numFmtId="0" fontId="5" fillId="0" borderId="0" xfId="0" applyFont="1" applyAlignment="1">
      <alignment wrapText="1"/>
    </xf>
    <xf numFmtId="0" fontId="0" fillId="0" borderId="0" xfId="0"/>
    <xf numFmtId="0" fontId="14" fillId="2" borderId="15" xfId="0" applyFont="1" applyFill="1" applyBorder="1" applyAlignment="1">
      <alignment horizontal="center"/>
    </xf>
    <xf numFmtId="0" fontId="7" fillId="0" borderId="0" xfId="0" applyFont="1" applyAlignment="1">
      <alignment wrapText="1"/>
    </xf>
    <xf numFmtId="0" fontId="8" fillId="0" borderId="0" xfId="0" applyFont="1"/>
    <xf numFmtId="0" fontId="12" fillId="2" borderId="1" xfId="0" applyFont="1" applyFill="1" applyBorder="1" applyAlignment="1">
      <alignment horizontal="center"/>
    </xf>
    <xf numFmtId="0" fontId="12" fillId="2" borderId="15" xfId="0" applyFont="1" applyFill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9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R128"/>
  <sheetViews>
    <sheetView tabSelected="1" workbookViewId="0">
      <pane ySplit="8" topLeftCell="A9" activePane="bottomLeft" state="frozen"/>
      <selection pane="bottomLeft" activeCell="Y32" sqref="Y32"/>
    </sheetView>
  </sheetViews>
  <sheetFormatPr baseColWidth="10" defaultColWidth="8.83203125" defaultRowHeight="12" outlineLevelRow="2" outlineLevelCol="3"/>
  <cols>
    <col min="1" max="1" width="5.6640625" customWidth="1"/>
    <col min="2" max="2" width="57.1640625" customWidth="1"/>
    <col min="3" max="3" width="9.5" customWidth="1"/>
    <col min="4" max="4" width="9.5" style="2" hidden="1" customWidth="1" outlineLevel="1"/>
    <col min="5" max="5" width="9.5" hidden="1" customWidth="1" outlineLevel="1" collapsed="1"/>
    <col min="6" max="6" width="9.5" style="2" hidden="1" customWidth="1" outlineLevel="2"/>
    <col min="7" max="7" width="9.5" hidden="1" customWidth="1" outlineLevel="1" collapsed="1"/>
    <col min="8" max="8" width="9.5" style="2" hidden="1" customWidth="1" outlineLevel="2"/>
    <col min="9" max="9" width="9.5" hidden="1" customWidth="1" outlineLevel="1" collapsed="1"/>
    <col min="10" max="10" width="9.5" style="2" hidden="1" customWidth="1" outlineLevel="1"/>
    <col min="11" max="11" width="9.5" customWidth="1" collapsed="1"/>
    <col min="12" max="12" width="6.6640625" style="2" customWidth="1" outlineLevel="1"/>
    <col min="13" max="15" width="8.33203125" hidden="1" customWidth="1" outlineLevel="3"/>
    <col min="16" max="16" width="8.33203125" customWidth="1" outlineLevel="2" collapsed="1"/>
    <col min="17" max="18" width="8.33203125" customWidth="1" outlineLevel="2"/>
  </cols>
  <sheetData>
    <row r="1" spans="1:18" ht="17">
      <c r="A1" s="23" t="s">
        <v>126</v>
      </c>
      <c r="B1" s="24"/>
      <c r="C1" s="24"/>
      <c r="D1" s="24"/>
      <c r="E1" s="24"/>
      <c r="F1" s="24"/>
      <c r="G1" s="24"/>
      <c r="H1" s="24"/>
      <c r="I1" s="24"/>
      <c r="J1" s="24"/>
      <c r="K1" s="24"/>
    </row>
    <row r="2" spans="1:18" ht="16">
      <c r="A2" s="25" t="s">
        <v>5</v>
      </c>
      <c r="B2" s="24"/>
      <c r="C2" s="32"/>
      <c r="D2" s="27"/>
      <c r="E2" s="27"/>
      <c r="F2" s="27"/>
      <c r="G2" s="27"/>
      <c r="H2" s="27"/>
      <c r="I2" s="27"/>
      <c r="J2" s="27"/>
      <c r="K2" s="24"/>
    </row>
    <row r="3" spans="1:18">
      <c r="A3" s="24" t="s">
        <v>127</v>
      </c>
      <c r="B3" s="24"/>
      <c r="C3" s="24"/>
      <c r="D3" s="24"/>
      <c r="E3" s="24"/>
      <c r="F3" s="24"/>
      <c r="G3" s="24"/>
      <c r="H3" s="24"/>
      <c r="I3" s="24"/>
      <c r="J3" s="24"/>
      <c r="K3" s="24"/>
    </row>
    <row r="4" spans="1:18" s="28" customFormat="1">
      <c r="A4" s="24" t="s">
        <v>128</v>
      </c>
    </row>
    <row r="5" spans="1:18" ht="13">
      <c r="B5" s="24"/>
      <c r="C5" s="84">
        <v>1</v>
      </c>
      <c r="D5" s="84"/>
      <c r="E5" s="84"/>
      <c r="F5" s="84"/>
      <c r="G5" s="84"/>
      <c r="H5" s="84"/>
      <c r="I5" s="85"/>
      <c r="J5" s="84"/>
      <c r="K5" s="85">
        <v>2</v>
      </c>
      <c r="L5" s="84">
        <v>3</v>
      </c>
      <c r="M5" s="84"/>
      <c r="N5" s="84"/>
      <c r="O5" s="84"/>
      <c r="P5" s="84">
        <v>4</v>
      </c>
      <c r="Q5" s="84">
        <v>5</v>
      </c>
      <c r="R5" s="84">
        <v>6</v>
      </c>
    </row>
    <row r="6" spans="1:18" ht="18" customHeight="1">
      <c r="M6" s="86" t="s">
        <v>6</v>
      </c>
      <c r="N6" s="87"/>
      <c r="O6" s="88"/>
      <c r="P6" s="86" t="s">
        <v>8</v>
      </c>
      <c r="Q6" s="87"/>
      <c r="R6" s="88"/>
    </row>
    <row r="7" spans="1:18" ht="24">
      <c r="A7" s="94" t="s">
        <v>129</v>
      </c>
      <c r="B7" s="95" t="s">
        <v>130</v>
      </c>
      <c r="C7" s="91" t="s">
        <v>131</v>
      </c>
      <c r="D7" s="73" t="s">
        <v>3</v>
      </c>
      <c r="E7" s="91" t="s">
        <v>132</v>
      </c>
      <c r="F7" s="73" t="s">
        <v>3</v>
      </c>
      <c r="G7" s="91" t="s">
        <v>133</v>
      </c>
      <c r="H7" s="73" t="s">
        <v>3</v>
      </c>
      <c r="I7" s="91" t="s">
        <v>134</v>
      </c>
      <c r="J7" s="73" t="s">
        <v>3</v>
      </c>
      <c r="K7" s="91" t="s">
        <v>135</v>
      </c>
      <c r="L7" s="74" t="s">
        <v>3</v>
      </c>
      <c r="M7" s="53" t="s">
        <v>4</v>
      </c>
      <c r="N7" s="53" t="s">
        <v>3</v>
      </c>
      <c r="O7" s="54" t="s">
        <v>7</v>
      </c>
      <c r="P7" s="53" t="s">
        <v>4</v>
      </c>
      <c r="Q7" s="53" t="s">
        <v>3</v>
      </c>
      <c r="R7" s="54" t="s">
        <v>7</v>
      </c>
    </row>
    <row r="8" spans="1:18" ht="16" thickBot="1">
      <c r="A8" s="56" t="s">
        <v>136</v>
      </c>
      <c r="B8" s="75" t="s">
        <v>2</v>
      </c>
      <c r="C8" s="76">
        <v>14417.9</v>
      </c>
      <c r="D8" s="76"/>
      <c r="E8" s="76">
        <v>14958.3</v>
      </c>
      <c r="F8" s="76"/>
      <c r="G8" s="76">
        <v>15533.8</v>
      </c>
      <c r="H8" s="76"/>
      <c r="I8" s="76">
        <v>16244.6</v>
      </c>
      <c r="J8" s="76"/>
      <c r="K8" s="76">
        <v>16799.7</v>
      </c>
      <c r="L8" s="31"/>
      <c r="M8" s="57">
        <f t="shared" ref="M8:M39" si="0">+I8-C8</f>
        <v>1826.7000000000007</v>
      </c>
      <c r="N8" s="58">
        <f>+K8/C8-1</f>
        <v>0.1651974281968942</v>
      </c>
      <c r="O8" s="59"/>
      <c r="P8" s="77">
        <f>+K8-C8</f>
        <v>2381.8000000000011</v>
      </c>
      <c r="Q8" s="78">
        <f>+K8/C8-1</f>
        <v>0.1651974281968942</v>
      </c>
      <c r="R8" s="79"/>
    </row>
    <row r="9" spans="1:18" ht="15">
      <c r="A9" t="s">
        <v>137</v>
      </c>
      <c r="B9" s="16" t="s">
        <v>138</v>
      </c>
      <c r="C9" s="13">
        <v>12352.2</v>
      </c>
      <c r="D9" s="14">
        <f>+C9/C8</f>
        <v>0.85672670777297677</v>
      </c>
      <c r="E9" s="15">
        <v>12820.4</v>
      </c>
      <c r="F9" s="14">
        <f>+E9/$E$8</f>
        <v>0.85707600462619415</v>
      </c>
      <c r="G9" s="15">
        <v>13368.9</v>
      </c>
      <c r="H9" s="14">
        <f>+G9/$G$8</f>
        <v>0.86063294235795496</v>
      </c>
      <c r="I9" s="15">
        <v>14058.3</v>
      </c>
      <c r="J9" s="14">
        <f>+I9/$I$8</f>
        <v>0.86541373748814987</v>
      </c>
      <c r="K9" s="15">
        <v>14613.8</v>
      </c>
      <c r="L9" s="72">
        <f>+K9/$K$8</f>
        <v>0.86988458127228452</v>
      </c>
      <c r="M9" s="55">
        <f t="shared" si="0"/>
        <v>1706.0999999999985</v>
      </c>
      <c r="N9" s="29">
        <f t="shared" ref="N9:N40" si="1">+I9/C9-1</f>
        <v>0.13812114441152179</v>
      </c>
      <c r="O9" s="29">
        <f>+M9/$M$8</f>
        <v>0.9339793069469523</v>
      </c>
      <c r="P9" s="13">
        <f>+K9-C9</f>
        <v>2261.5999999999985</v>
      </c>
      <c r="Q9" s="14">
        <f>+K9/C9-1</f>
        <v>0.18309289033532483</v>
      </c>
      <c r="R9" s="72">
        <f>+P9/$P$8</f>
        <v>0.94953396590813566</v>
      </c>
    </row>
    <row r="10" spans="1:18" outlineLevel="1">
      <c r="A10" t="s">
        <v>139</v>
      </c>
      <c r="B10" s="1" t="s">
        <v>140</v>
      </c>
      <c r="C10" s="36">
        <v>137.69999999999999</v>
      </c>
      <c r="D10" s="30">
        <f>+C10/$C$8</f>
        <v>9.5506280387573778E-3</v>
      </c>
      <c r="E10" s="33">
        <v>160.30000000000001</v>
      </c>
      <c r="F10" s="30">
        <f>+E10/$E$8</f>
        <v>1.0716458421077263E-2</v>
      </c>
      <c r="G10" s="33">
        <v>197.7</v>
      </c>
      <c r="H10" s="30">
        <f>+G10/$G$8</f>
        <v>1.2727085452368383E-2</v>
      </c>
      <c r="I10" s="33">
        <v>201.1</v>
      </c>
      <c r="J10" s="30">
        <f>+I10/$I$8</f>
        <v>1.2379498417935805E-2</v>
      </c>
      <c r="K10" s="33">
        <v>269.10000000000002</v>
      </c>
      <c r="L10" s="82">
        <f>+K10/$K$8</f>
        <v>1.6018143181128236E-2</v>
      </c>
      <c r="M10" s="48">
        <f t="shared" si="0"/>
        <v>63.400000000000006</v>
      </c>
      <c r="N10" s="19">
        <f t="shared" si="1"/>
        <v>0.46042120551924492</v>
      </c>
      <c r="O10" s="60">
        <f>+M10/$M$8</f>
        <v>3.4707395850440671E-2</v>
      </c>
      <c r="P10" s="42">
        <f>+K10-C10</f>
        <v>131.40000000000003</v>
      </c>
      <c r="Q10" s="80">
        <f>+K10/C10-1</f>
        <v>0.95424836601307228</v>
      </c>
      <c r="R10" s="49">
        <f>+P10/$P$8</f>
        <v>5.5168360063817271E-2</v>
      </c>
    </row>
    <row r="11" spans="1:18" s="5" customFormat="1" hidden="1" outlineLevel="2">
      <c r="A11" s="5" t="s">
        <v>141</v>
      </c>
      <c r="B11" s="5" t="s">
        <v>142</v>
      </c>
      <c r="C11" s="38">
        <v>109.8</v>
      </c>
      <c r="D11" s="39">
        <f>+C11/$C$8</f>
        <v>7.6155334688130724E-3</v>
      </c>
      <c r="E11" s="40">
        <v>129.69999999999999</v>
      </c>
      <c r="F11" s="39">
        <f t="shared" ref="F11:F74" si="2">+E11/$E$8</f>
        <v>8.6707714111897739E-3</v>
      </c>
      <c r="G11" s="40">
        <v>166</v>
      </c>
      <c r="H11" s="39">
        <f t="shared" ref="H11:H74" si="3">+G11/$G$8</f>
        <v>1.0686374229100414E-2</v>
      </c>
      <c r="I11" s="40">
        <v>166.9</v>
      </c>
      <c r="J11" s="30">
        <f t="shared" ref="J11:J74" si="4">+I11/$I$8</f>
        <v>1.0274183420952194E-2</v>
      </c>
      <c r="K11" s="40" t="s">
        <v>143</v>
      </c>
      <c r="L11" s="82"/>
      <c r="M11" s="50">
        <f t="shared" si="0"/>
        <v>57.100000000000009</v>
      </c>
      <c r="N11" s="20">
        <f t="shared" si="1"/>
        <v>0.52003642987249554</v>
      </c>
      <c r="O11" s="60">
        <f t="shared" ref="O11:O74" si="5">+M11/$M$8</f>
        <v>3.1258553676027805E-2</v>
      </c>
      <c r="P11" s="42"/>
      <c r="Q11" s="34"/>
      <c r="R11" s="49"/>
    </row>
    <row r="12" spans="1:18" s="5" customFormat="1" hidden="1" outlineLevel="2">
      <c r="A12" s="5" t="s">
        <v>144</v>
      </c>
      <c r="B12" s="5" t="s">
        <v>145</v>
      </c>
      <c r="C12" s="38">
        <v>27.9</v>
      </c>
      <c r="D12" s="39">
        <f>+C12/$C$8</f>
        <v>1.9350945699443053E-3</v>
      </c>
      <c r="E12" s="40">
        <v>30.5</v>
      </c>
      <c r="F12" s="39">
        <f t="shared" si="2"/>
        <v>2.0390017582211884E-3</v>
      </c>
      <c r="G12" s="40">
        <v>31.7</v>
      </c>
      <c r="H12" s="39">
        <f t="shared" si="3"/>
        <v>2.0407112232679707E-3</v>
      </c>
      <c r="I12" s="40">
        <v>34.200000000000003</v>
      </c>
      <c r="J12" s="39">
        <f t="shared" si="4"/>
        <v>2.1053149969836133E-3</v>
      </c>
      <c r="K12" s="40" t="s">
        <v>143</v>
      </c>
      <c r="L12" s="82"/>
      <c r="M12" s="50">
        <f t="shared" si="0"/>
        <v>6.3000000000000043</v>
      </c>
      <c r="N12" s="20">
        <f t="shared" si="1"/>
        <v>0.22580645161290347</v>
      </c>
      <c r="O12" s="60">
        <f t="shared" si="5"/>
        <v>3.4488421744128766E-3</v>
      </c>
      <c r="P12" s="42"/>
      <c r="Q12" s="34"/>
      <c r="R12" s="49"/>
    </row>
    <row r="13" spans="1:18" outlineLevel="1" collapsed="1">
      <c r="A13" t="s">
        <v>146</v>
      </c>
      <c r="B13" s="32" t="s">
        <v>147</v>
      </c>
      <c r="C13" s="62">
        <v>291</v>
      </c>
      <c r="D13" s="63">
        <f>+C13/$C$8</f>
        <v>2.0183244439204044E-2</v>
      </c>
      <c r="E13" s="64">
        <v>332.9</v>
      </c>
      <c r="F13" s="63">
        <f t="shared" si="2"/>
        <v>2.2255202797109297E-2</v>
      </c>
      <c r="G13" s="64">
        <v>409.3</v>
      </c>
      <c r="H13" s="63">
        <f t="shared" si="3"/>
        <v>2.6348993807053009E-2</v>
      </c>
      <c r="I13" s="64">
        <v>429.7</v>
      </c>
      <c r="J13" s="65">
        <f t="shared" si="4"/>
        <v>2.6451867081984166E-2</v>
      </c>
      <c r="K13" s="64">
        <v>449.4</v>
      </c>
      <c r="L13" s="83">
        <f t="shared" ref="L13:L71" si="6">+K13/$K$8</f>
        <v>2.6750477687101554E-2</v>
      </c>
      <c r="M13" s="66">
        <f t="shared" si="0"/>
        <v>138.69999999999999</v>
      </c>
      <c r="N13" s="67">
        <f t="shared" si="1"/>
        <v>0.47663230240549814</v>
      </c>
      <c r="O13" s="68">
        <f t="shared" si="5"/>
        <v>7.5929271363661205E-2</v>
      </c>
      <c r="P13" s="69">
        <f>+K13-C13</f>
        <v>158.39999999999998</v>
      </c>
      <c r="Q13" s="81">
        <f>+K13/C13-1</f>
        <v>0.54432989690721634</v>
      </c>
      <c r="R13" s="70">
        <f>+P13/$P$8</f>
        <v>6.6504324460492023E-2</v>
      </c>
    </row>
    <row r="14" spans="1:18" s="5" customFormat="1" hidden="1" outlineLevel="2">
      <c r="A14" s="5" t="s">
        <v>148</v>
      </c>
      <c r="B14" s="5" t="s">
        <v>149</v>
      </c>
      <c r="C14" s="38">
        <v>185.2</v>
      </c>
      <c r="D14" s="39">
        <f t="shared" ref="D14:D77" si="7">+C14/$C$8</f>
        <v>1.2845143883644636E-2</v>
      </c>
      <c r="E14" s="40">
        <v>210.4</v>
      </c>
      <c r="F14" s="39">
        <f t="shared" si="2"/>
        <v>1.406576950589305E-2</v>
      </c>
      <c r="G14" s="40">
        <v>260.7</v>
      </c>
      <c r="H14" s="39">
        <f t="shared" si="3"/>
        <v>1.6782757599557094E-2</v>
      </c>
      <c r="I14" s="40">
        <v>268.89999999999998</v>
      </c>
      <c r="J14" s="41">
        <f t="shared" si="4"/>
        <v>1.6553193061078757E-2</v>
      </c>
      <c r="K14" s="40" t="s">
        <v>143</v>
      </c>
      <c r="L14" s="37"/>
      <c r="M14" s="50">
        <f t="shared" si="0"/>
        <v>83.699999999999989</v>
      </c>
      <c r="N14" s="20">
        <f t="shared" si="1"/>
        <v>0.45194384449244063</v>
      </c>
      <c r="O14" s="60">
        <f t="shared" si="5"/>
        <v>4.5820331745771041E-2</v>
      </c>
      <c r="P14" s="42"/>
      <c r="Q14" s="34"/>
      <c r="R14" s="49"/>
    </row>
    <row r="15" spans="1:18" s="5" customFormat="1" hidden="1" outlineLevel="2">
      <c r="A15" s="5" t="s">
        <v>150</v>
      </c>
      <c r="B15" s="5" t="s">
        <v>151</v>
      </c>
      <c r="C15" s="38">
        <v>65.8</v>
      </c>
      <c r="D15" s="39">
        <f t="shared" si="7"/>
        <v>4.5637714230227699E-3</v>
      </c>
      <c r="E15" s="40">
        <v>77.400000000000006</v>
      </c>
      <c r="F15" s="39">
        <f t="shared" si="2"/>
        <v>5.1743847897154091E-3</v>
      </c>
      <c r="G15" s="40">
        <v>89.8</v>
      </c>
      <c r="H15" s="39">
        <f t="shared" si="3"/>
        <v>5.7809422034531153E-3</v>
      </c>
      <c r="I15" s="40">
        <v>92.3</v>
      </c>
      <c r="J15" s="39">
        <f t="shared" si="4"/>
        <v>5.6818881351341369E-3</v>
      </c>
      <c r="K15" s="40" t="s">
        <v>143</v>
      </c>
      <c r="L15" s="37"/>
      <c r="M15" s="50">
        <f t="shared" si="0"/>
        <v>26.5</v>
      </c>
      <c r="N15" s="20">
        <f t="shared" si="1"/>
        <v>0.40273556231003038</v>
      </c>
      <c r="O15" s="60">
        <f t="shared" si="5"/>
        <v>1.4507034543165265E-2</v>
      </c>
      <c r="P15" s="42"/>
      <c r="Q15" s="34"/>
      <c r="R15" s="49"/>
    </row>
    <row r="16" spans="1:18" s="5" customFormat="1" hidden="1" outlineLevel="2">
      <c r="A16" s="5" t="s">
        <v>152</v>
      </c>
      <c r="B16" s="5" t="s">
        <v>153</v>
      </c>
      <c r="C16" s="38">
        <v>40</v>
      </c>
      <c r="D16" s="39">
        <f t="shared" si="7"/>
        <v>2.7743291325366386E-3</v>
      </c>
      <c r="E16" s="40">
        <v>45.1</v>
      </c>
      <c r="F16" s="39">
        <f t="shared" si="2"/>
        <v>3.0150485015008393E-3</v>
      </c>
      <c r="G16" s="40">
        <v>58.9</v>
      </c>
      <c r="H16" s="39">
        <f t="shared" si="3"/>
        <v>3.7917315788796044E-3</v>
      </c>
      <c r="I16" s="40">
        <v>68.5</v>
      </c>
      <c r="J16" s="39">
        <f t="shared" si="4"/>
        <v>4.2167858857712712E-3</v>
      </c>
      <c r="K16" s="40" t="s">
        <v>143</v>
      </c>
      <c r="L16" s="37"/>
      <c r="M16" s="50">
        <f t="shared" si="0"/>
        <v>28.5</v>
      </c>
      <c r="N16" s="20">
        <f t="shared" si="1"/>
        <v>0.71249999999999991</v>
      </c>
      <c r="O16" s="60">
        <f t="shared" si="5"/>
        <v>1.5601905074724908E-2</v>
      </c>
      <c r="P16" s="42"/>
      <c r="Q16" s="34"/>
      <c r="R16" s="49"/>
    </row>
    <row r="17" spans="1:18" outlineLevel="1" collapsed="1">
      <c r="A17" t="s">
        <v>154</v>
      </c>
      <c r="B17" s="1" t="s">
        <v>155</v>
      </c>
      <c r="C17" s="42">
        <v>253.7</v>
      </c>
      <c r="D17" s="30">
        <f t="shared" si="7"/>
        <v>1.7596182523113631E-2</v>
      </c>
      <c r="E17" s="35">
        <v>272.8</v>
      </c>
      <c r="F17" s="30">
        <f t="shared" si="2"/>
        <v>1.8237366545663613E-2</v>
      </c>
      <c r="G17" s="35">
        <v>280</v>
      </c>
      <c r="H17" s="30">
        <f t="shared" si="3"/>
        <v>1.802520954306094E-2</v>
      </c>
      <c r="I17" s="35">
        <v>275.10000000000002</v>
      </c>
      <c r="J17" s="39">
        <f t="shared" si="4"/>
        <v>1.6934858352929589E-2</v>
      </c>
      <c r="K17" s="35">
        <v>287.10000000000002</v>
      </c>
      <c r="L17" s="37">
        <f t="shared" si="6"/>
        <v>1.708959088555153E-2</v>
      </c>
      <c r="M17" s="51">
        <f t="shared" si="0"/>
        <v>21.400000000000034</v>
      </c>
      <c r="N17" s="19">
        <f t="shared" si="1"/>
        <v>8.4351596373669846E-2</v>
      </c>
      <c r="O17" s="60">
        <f t="shared" si="5"/>
        <v>1.1715114687688195E-2</v>
      </c>
      <c r="P17" s="42">
        <f>+K17-C17</f>
        <v>33.400000000000034</v>
      </c>
      <c r="Q17" s="34">
        <f>+K17/C17-1</f>
        <v>0.13165155695703601</v>
      </c>
      <c r="R17" s="49">
        <f t="shared" ref="R17:R71" si="8">+P17/$P$8</f>
        <v>1.4023007809219926E-2</v>
      </c>
    </row>
    <row r="18" spans="1:18" outlineLevel="1">
      <c r="A18" t="s">
        <v>156</v>
      </c>
      <c r="B18" s="1" t="s">
        <v>157</v>
      </c>
      <c r="C18" s="42">
        <v>577.6</v>
      </c>
      <c r="D18" s="30">
        <f t="shared" si="7"/>
        <v>4.0061312673829064E-2</v>
      </c>
      <c r="E18" s="35">
        <v>539.1</v>
      </c>
      <c r="F18" s="30">
        <f t="shared" si="2"/>
        <v>3.6040191733017791E-2</v>
      </c>
      <c r="G18" s="35">
        <v>546.1</v>
      </c>
      <c r="H18" s="30">
        <f t="shared" si="3"/>
        <v>3.5155596183805642E-2</v>
      </c>
      <c r="I18" s="35">
        <v>581.1</v>
      </c>
      <c r="J18" s="30">
        <f t="shared" si="4"/>
        <v>3.5771887273309287E-2</v>
      </c>
      <c r="K18" s="35">
        <v>611.4</v>
      </c>
      <c r="L18" s="37">
        <f t="shared" si="6"/>
        <v>3.6393507026911194E-2</v>
      </c>
      <c r="M18" s="51">
        <f t="shared" si="0"/>
        <v>3.5</v>
      </c>
      <c r="N18" s="19">
        <f t="shared" si="1"/>
        <v>6.0595567867036682E-3</v>
      </c>
      <c r="O18" s="60">
        <f t="shared" si="5"/>
        <v>1.9160234302293747E-3</v>
      </c>
      <c r="P18" s="42">
        <f>+K18-C18</f>
        <v>33.799999999999955</v>
      </c>
      <c r="Q18" s="34">
        <f>+K18/C18-1</f>
        <v>5.8518005540166174E-2</v>
      </c>
      <c r="R18" s="49">
        <f t="shared" si="8"/>
        <v>1.4190948022503962E-2</v>
      </c>
    </row>
    <row r="19" spans="1:18" ht="15" customHeight="1" outlineLevel="1">
      <c r="A19" t="s">
        <v>158</v>
      </c>
      <c r="B19" s="1" t="s">
        <v>159</v>
      </c>
      <c r="C19" s="42">
        <v>1718.6</v>
      </c>
      <c r="D19" s="30">
        <f t="shared" si="7"/>
        <v>0.11919905117943667</v>
      </c>
      <c r="E19" s="35">
        <v>1829.5</v>
      </c>
      <c r="F19" s="30">
        <f t="shared" si="2"/>
        <v>0.12230667923493981</v>
      </c>
      <c r="G19" s="35">
        <v>1922.9</v>
      </c>
      <c r="H19" s="30">
        <f t="shared" si="3"/>
        <v>0.12378812653697101</v>
      </c>
      <c r="I19" s="35">
        <v>2034.3</v>
      </c>
      <c r="J19" s="30">
        <f t="shared" si="4"/>
        <v>0.12522930696970069</v>
      </c>
      <c r="K19" s="35">
        <v>2079.5</v>
      </c>
      <c r="L19" s="71">
        <f t="shared" si="6"/>
        <v>0.12378197229712434</v>
      </c>
      <c r="M19" s="51">
        <f t="shared" si="0"/>
        <v>315.70000000000005</v>
      </c>
      <c r="N19" s="19">
        <f t="shared" si="1"/>
        <v>0.18369603165367154</v>
      </c>
      <c r="O19" s="60">
        <f t="shared" si="5"/>
        <v>0.17282531340668961</v>
      </c>
      <c r="P19" s="42">
        <f>+K19-C19</f>
        <v>360.90000000000009</v>
      </c>
      <c r="Q19" s="80">
        <f>+K19/C19-1</f>
        <v>0.20999650878622145</v>
      </c>
      <c r="R19" s="71">
        <f t="shared" si="8"/>
        <v>0.15152405743555292</v>
      </c>
    </row>
    <row r="20" spans="1:18" s="5" customFormat="1" ht="15" customHeight="1" outlineLevel="2">
      <c r="A20" s="5" t="s">
        <v>160</v>
      </c>
      <c r="B20" s="5" t="s">
        <v>161</v>
      </c>
      <c r="C20" s="38">
        <v>871.1</v>
      </c>
      <c r="D20" s="39">
        <f t="shared" si="7"/>
        <v>6.0417952683816646E-2</v>
      </c>
      <c r="E20" s="40">
        <v>958.7</v>
      </c>
      <c r="F20" s="39">
        <f t="shared" si="2"/>
        <v>6.4091507724808303E-2</v>
      </c>
      <c r="G20" s="40">
        <v>1006.7</v>
      </c>
      <c r="H20" s="39">
        <f t="shared" si="3"/>
        <v>6.4807065882140885E-2</v>
      </c>
      <c r="I20" s="40">
        <v>1065.3</v>
      </c>
      <c r="J20" s="30">
        <f t="shared" si="4"/>
        <v>6.5578715388498326E-2</v>
      </c>
      <c r="K20" s="40">
        <v>1096.4000000000001</v>
      </c>
      <c r="L20" s="37">
        <f t="shared" si="6"/>
        <v>6.5263070173872159E-2</v>
      </c>
      <c r="M20" s="50">
        <f t="shared" si="0"/>
        <v>194.19999999999993</v>
      </c>
      <c r="N20" s="20">
        <f t="shared" si="1"/>
        <v>0.22293651704741113</v>
      </c>
      <c r="O20" s="60">
        <f t="shared" si="5"/>
        <v>0.10631192861444126</v>
      </c>
      <c r="P20" s="42">
        <f>+K20-C20</f>
        <v>225.30000000000007</v>
      </c>
      <c r="Q20" s="34">
        <f>+K20/C20-1</f>
        <v>0.25863850304213076</v>
      </c>
      <c r="R20" s="49">
        <f t="shared" si="8"/>
        <v>9.4592325132252908E-2</v>
      </c>
    </row>
    <row r="21" spans="1:18" s="5" customFormat="1" ht="15" customHeight="1" outlineLevel="2">
      <c r="A21" s="5" t="s">
        <v>162</v>
      </c>
      <c r="B21" s="7" t="s">
        <v>163</v>
      </c>
      <c r="C21" s="38">
        <v>20.7</v>
      </c>
      <c r="D21" s="39">
        <f t="shared" si="7"/>
        <v>1.4357153260877104E-3</v>
      </c>
      <c r="E21" s="40">
        <v>22.1</v>
      </c>
      <c r="F21" s="39">
        <f t="shared" si="2"/>
        <v>1.4774406182520743E-3</v>
      </c>
      <c r="G21" s="40">
        <v>22.1</v>
      </c>
      <c r="H21" s="39">
        <f t="shared" si="3"/>
        <v>1.4227040389344528E-3</v>
      </c>
      <c r="I21" s="40">
        <v>23.8</v>
      </c>
      <c r="J21" s="39">
        <f t="shared" si="4"/>
        <v>1.4651022493628652E-3</v>
      </c>
      <c r="K21" s="40" t="s">
        <v>143</v>
      </c>
      <c r="L21" s="37"/>
      <c r="M21" s="50">
        <f t="shared" si="0"/>
        <v>3.1000000000000014</v>
      </c>
      <c r="N21" s="20">
        <f t="shared" si="1"/>
        <v>0.14975845410628019</v>
      </c>
      <c r="O21" s="60">
        <f t="shared" si="5"/>
        <v>1.6970493239174469E-3</v>
      </c>
      <c r="P21" s="42"/>
      <c r="Q21" s="34"/>
      <c r="R21" s="49"/>
    </row>
    <row r="22" spans="1:18" s="5" customFormat="1" ht="15" customHeight="1" outlineLevel="2">
      <c r="A22" s="5" t="s">
        <v>164</v>
      </c>
      <c r="B22" s="7" t="s">
        <v>165</v>
      </c>
      <c r="C22" s="38">
        <v>37.4</v>
      </c>
      <c r="D22" s="39">
        <f t="shared" si="7"/>
        <v>2.5939977389217569E-3</v>
      </c>
      <c r="E22" s="40">
        <v>36.299999999999997</v>
      </c>
      <c r="F22" s="39">
        <f t="shared" si="2"/>
        <v>2.426746354866529E-3</v>
      </c>
      <c r="G22" s="40">
        <v>36.6</v>
      </c>
      <c r="H22" s="39">
        <f t="shared" si="3"/>
        <v>2.3561523902715371E-3</v>
      </c>
      <c r="I22" s="40">
        <v>38.299999999999997</v>
      </c>
      <c r="J22" s="39">
        <f t="shared" si="4"/>
        <v>2.3577065609494846E-3</v>
      </c>
      <c r="K22" s="40" t="s">
        <v>143</v>
      </c>
      <c r="L22" s="37"/>
      <c r="M22" s="50">
        <f t="shared" si="0"/>
        <v>0.89999999999999858</v>
      </c>
      <c r="N22" s="20">
        <f t="shared" si="1"/>
        <v>2.4064171122994527E-2</v>
      </c>
      <c r="O22" s="60">
        <f t="shared" si="5"/>
        <v>4.9269173920183837E-4</v>
      </c>
      <c r="P22" s="42"/>
      <c r="Q22" s="34"/>
      <c r="R22" s="49"/>
    </row>
    <row r="23" spans="1:18" s="5" customFormat="1" ht="15" customHeight="1" outlineLevel="2">
      <c r="A23" s="5" t="s">
        <v>166</v>
      </c>
      <c r="B23" s="7" t="s">
        <v>167</v>
      </c>
      <c r="C23" s="38">
        <v>40.299999999999997</v>
      </c>
      <c r="D23" s="39">
        <f t="shared" si="7"/>
        <v>2.7951366010306633E-3</v>
      </c>
      <c r="E23" s="40">
        <v>49</v>
      </c>
      <c r="F23" s="39">
        <f t="shared" si="2"/>
        <v>3.2757733164864994E-3</v>
      </c>
      <c r="G23" s="40">
        <v>60.5</v>
      </c>
      <c r="H23" s="39">
        <f t="shared" si="3"/>
        <v>3.8947327762685244E-3</v>
      </c>
      <c r="I23" s="40">
        <v>64.5</v>
      </c>
      <c r="J23" s="39">
        <f t="shared" si="4"/>
        <v>3.9705502136094459E-3</v>
      </c>
      <c r="K23" s="40" t="s">
        <v>143</v>
      </c>
      <c r="L23" s="37"/>
      <c r="M23" s="50">
        <f t="shared" si="0"/>
        <v>24.200000000000003</v>
      </c>
      <c r="N23" s="20">
        <f t="shared" si="1"/>
        <v>0.60049627791563287</v>
      </c>
      <c r="O23" s="60">
        <f t="shared" si="5"/>
        <v>1.3247933431871677E-2</v>
      </c>
      <c r="P23" s="42"/>
      <c r="Q23" s="34"/>
      <c r="R23" s="49"/>
    </row>
    <row r="24" spans="1:18" s="5" customFormat="1" ht="15" customHeight="1" outlineLevel="2">
      <c r="A24" s="5" t="s">
        <v>168</v>
      </c>
      <c r="B24" s="7" t="s">
        <v>169</v>
      </c>
      <c r="C24" s="38">
        <v>118</v>
      </c>
      <c r="D24" s="39">
        <f t="shared" si="7"/>
        <v>8.1842709409830836E-3</v>
      </c>
      <c r="E24" s="40">
        <v>120.6</v>
      </c>
      <c r="F24" s="39">
        <f t="shared" si="2"/>
        <v>8.062413509556568E-3</v>
      </c>
      <c r="G24" s="40">
        <v>125.5</v>
      </c>
      <c r="H24" s="39">
        <f t="shared" si="3"/>
        <v>8.0791564201933858E-3</v>
      </c>
      <c r="I24" s="40">
        <v>134.1</v>
      </c>
      <c r="J24" s="39">
        <f t="shared" si="4"/>
        <v>8.2550509092252193E-3</v>
      </c>
      <c r="K24" s="40" t="s">
        <v>143</v>
      </c>
      <c r="L24" s="37"/>
      <c r="M24" s="50">
        <f t="shared" si="0"/>
        <v>16.099999999999994</v>
      </c>
      <c r="N24" s="20">
        <f t="shared" si="1"/>
        <v>0.1364406779661016</v>
      </c>
      <c r="O24" s="60">
        <f t="shared" si="5"/>
        <v>8.8137077790551195E-3</v>
      </c>
      <c r="P24" s="42"/>
      <c r="Q24" s="34"/>
      <c r="R24" s="49"/>
    </row>
    <row r="25" spans="1:18" s="5" customFormat="1" ht="15" customHeight="1" outlineLevel="2">
      <c r="A25" s="5" t="s">
        <v>170</v>
      </c>
      <c r="B25" s="7" t="s">
        <v>171</v>
      </c>
      <c r="C25" s="38">
        <v>115.1</v>
      </c>
      <c r="D25" s="39">
        <f t="shared" si="7"/>
        <v>7.9831320788741767E-3</v>
      </c>
      <c r="E25" s="40">
        <v>121.3</v>
      </c>
      <c r="F25" s="39">
        <f t="shared" si="2"/>
        <v>8.1092102712206609E-3</v>
      </c>
      <c r="G25" s="40">
        <v>136.19999999999999</v>
      </c>
      <c r="H25" s="39">
        <f t="shared" si="3"/>
        <v>8.767976927731784E-3</v>
      </c>
      <c r="I25" s="40">
        <v>145.9</v>
      </c>
      <c r="J25" s="39">
        <f t="shared" si="4"/>
        <v>8.9814461421026063E-3</v>
      </c>
      <c r="K25" s="40" t="s">
        <v>143</v>
      </c>
      <c r="L25" s="37"/>
      <c r="M25" s="50">
        <f t="shared" si="0"/>
        <v>30.800000000000011</v>
      </c>
      <c r="N25" s="20">
        <f t="shared" si="1"/>
        <v>0.26759339704604712</v>
      </c>
      <c r="O25" s="60">
        <f t="shared" si="5"/>
        <v>1.6861006186018504E-2</v>
      </c>
      <c r="P25" s="42"/>
      <c r="Q25" s="34"/>
      <c r="R25" s="49"/>
    </row>
    <row r="26" spans="1:18" s="5" customFormat="1" ht="15" customHeight="1" outlineLevel="2">
      <c r="A26" s="5" t="s">
        <v>172</v>
      </c>
      <c r="B26" s="7" t="s">
        <v>173</v>
      </c>
      <c r="C26" s="38">
        <v>227.3</v>
      </c>
      <c r="D26" s="39">
        <f t="shared" si="7"/>
        <v>1.5765125295639448E-2</v>
      </c>
      <c r="E26" s="40">
        <v>247.5</v>
      </c>
      <c r="F26" s="39">
        <f t="shared" si="2"/>
        <v>1.654599787408997E-2</v>
      </c>
      <c r="G26" s="40">
        <v>247.3</v>
      </c>
      <c r="H26" s="39">
        <f t="shared" si="3"/>
        <v>1.5920122571424895E-2</v>
      </c>
      <c r="I26" s="40">
        <v>252.4</v>
      </c>
      <c r="J26" s="39">
        <f t="shared" si="4"/>
        <v>1.5537470913411226E-2</v>
      </c>
      <c r="K26" s="40" t="s">
        <v>143</v>
      </c>
      <c r="L26" s="37"/>
      <c r="M26" s="50">
        <f t="shared" si="0"/>
        <v>25.099999999999994</v>
      </c>
      <c r="N26" s="20">
        <f t="shared" si="1"/>
        <v>0.11042674879014514</v>
      </c>
      <c r="O26" s="60">
        <f t="shared" si="5"/>
        <v>1.3740625171073512E-2</v>
      </c>
      <c r="P26" s="42"/>
      <c r="Q26" s="34"/>
      <c r="R26" s="49"/>
    </row>
    <row r="27" spans="1:18" s="5" customFormat="1" ht="15" customHeight="1" outlineLevel="2">
      <c r="A27" s="5" t="s">
        <v>174</v>
      </c>
      <c r="B27" s="7" t="s">
        <v>175</v>
      </c>
      <c r="C27" s="38">
        <v>50</v>
      </c>
      <c r="D27" s="39">
        <f t="shared" si="7"/>
        <v>3.4679114156707983E-3</v>
      </c>
      <c r="E27" s="40">
        <v>50.2</v>
      </c>
      <c r="F27" s="39">
        <f t="shared" si="2"/>
        <v>3.3559963364820874E-3</v>
      </c>
      <c r="G27" s="40">
        <v>50</v>
      </c>
      <c r="H27" s="39">
        <f t="shared" si="3"/>
        <v>3.218787418403739E-3</v>
      </c>
      <c r="I27" s="40">
        <v>52.4</v>
      </c>
      <c r="J27" s="39">
        <f t="shared" si="4"/>
        <v>3.2256873053199213E-3</v>
      </c>
      <c r="K27" s="40" t="s">
        <v>143</v>
      </c>
      <c r="L27" s="37"/>
      <c r="M27" s="50">
        <f t="shared" si="0"/>
        <v>2.3999999999999986</v>
      </c>
      <c r="N27" s="20">
        <f t="shared" si="1"/>
        <v>4.8000000000000043E-2</v>
      </c>
      <c r="O27" s="60">
        <f t="shared" si="5"/>
        <v>1.3138446378715704E-3</v>
      </c>
      <c r="P27" s="42"/>
      <c r="Q27" s="34"/>
      <c r="R27" s="49"/>
    </row>
    <row r="28" spans="1:18" s="5" customFormat="1" ht="15" customHeight="1" outlineLevel="2">
      <c r="A28" s="5" t="s">
        <v>176</v>
      </c>
      <c r="B28" s="7" t="s">
        <v>177</v>
      </c>
      <c r="C28" s="38">
        <v>48.1</v>
      </c>
      <c r="D28" s="39">
        <f t="shared" si="7"/>
        <v>3.3361307818753081E-3</v>
      </c>
      <c r="E28" s="40">
        <v>96.4</v>
      </c>
      <c r="F28" s="39">
        <f t="shared" si="2"/>
        <v>6.4445826063122156E-3</v>
      </c>
      <c r="G28" s="40">
        <v>113.8</v>
      </c>
      <c r="H28" s="39">
        <f t="shared" si="3"/>
        <v>7.3259601642869099E-3</v>
      </c>
      <c r="I28" s="40">
        <v>122.4</v>
      </c>
      <c r="J28" s="39">
        <f t="shared" si="4"/>
        <v>7.5348115681518786E-3</v>
      </c>
      <c r="K28" s="40" t="s">
        <v>143</v>
      </c>
      <c r="L28" s="37"/>
      <c r="M28" s="50">
        <f t="shared" si="0"/>
        <v>74.300000000000011</v>
      </c>
      <c r="N28" s="20">
        <f t="shared" si="1"/>
        <v>1.5446985446985448</v>
      </c>
      <c r="O28" s="60">
        <f t="shared" si="5"/>
        <v>4.0674440247440727E-2</v>
      </c>
      <c r="P28" s="42"/>
      <c r="Q28" s="34"/>
      <c r="R28" s="49"/>
    </row>
    <row r="29" spans="1:18" s="5" customFormat="1" ht="15" customHeight="1" outlineLevel="2">
      <c r="A29" s="5" t="s">
        <v>178</v>
      </c>
      <c r="B29" s="7" t="s">
        <v>179</v>
      </c>
      <c r="C29" s="38">
        <v>111.3</v>
      </c>
      <c r="D29" s="39">
        <f t="shared" si="7"/>
        <v>7.7195708112831963E-3</v>
      </c>
      <c r="E29" s="40">
        <v>109.9</v>
      </c>
      <c r="F29" s="39">
        <f t="shared" si="2"/>
        <v>7.3470915812625772E-3</v>
      </c>
      <c r="G29" s="40">
        <v>110.1</v>
      </c>
      <c r="H29" s="39">
        <f t="shared" si="3"/>
        <v>7.0877698953250327E-3</v>
      </c>
      <c r="I29" s="40">
        <v>122.4</v>
      </c>
      <c r="J29" s="39">
        <f t="shared" si="4"/>
        <v>7.5348115681518786E-3</v>
      </c>
      <c r="K29" s="40" t="s">
        <v>143</v>
      </c>
      <c r="L29" s="37"/>
      <c r="M29" s="50">
        <f t="shared" si="0"/>
        <v>11.100000000000009</v>
      </c>
      <c r="N29" s="20">
        <f t="shared" si="1"/>
        <v>9.9730458221024332E-2</v>
      </c>
      <c r="O29" s="60">
        <f t="shared" si="5"/>
        <v>6.0765314501560214E-3</v>
      </c>
      <c r="P29" s="42"/>
      <c r="Q29" s="34"/>
      <c r="R29" s="49"/>
    </row>
    <row r="30" spans="1:18" s="5" customFormat="1" ht="15" customHeight="1" outlineLevel="2">
      <c r="A30" s="5" t="s">
        <v>180</v>
      </c>
      <c r="B30" s="7" t="s">
        <v>181</v>
      </c>
      <c r="C30" s="38">
        <v>23.1</v>
      </c>
      <c r="D30" s="39">
        <f t="shared" si="7"/>
        <v>1.6021750740399089E-3</v>
      </c>
      <c r="E30" s="40">
        <v>22.2</v>
      </c>
      <c r="F30" s="39">
        <f t="shared" si="2"/>
        <v>1.484125869918373E-3</v>
      </c>
      <c r="G30" s="40">
        <v>22.9</v>
      </c>
      <c r="H30" s="39">
        <f t="shared" si="3"/>
        <v>1.4742046376289124E-3</v>
      </c>
      <c r="I30" s="40">
        <v>24</v>
      </c>
      <c r="J30" s="39">
        <f t="shared" si="4"/>
        <v>1.4774140329709565E-3</v>
      </c>
      <c r="K30" s="40" t="s">
        <v>143</v>
      </c>
      <c r="L30" s="37"/>
      <c r="M30" s="50">
        <f t="shared" si="0"/>
        <v>0.89999999999999858</v>
      </c>
      <c r="N30" s="20">
        <f t="shared" si="1"/>
        <v>3.8961038961038863E-2</v>
      </c>
      <c r="O30" s="60">
        <f t="shared" si="5"/>
        <v>4.9269173920183837E-4</v>
      </c>
      <c r="P30" s="42"/>
      <c r="Q30" s="34"/>
      <c r="R30" s="49"/>
    </row>
    <row r="31" spans="1:18" s="5" customFormat="1" ht="15" customHeight="1" outlineLevel="2">
      <c r="A31" s="5" t="s">
        <v>182</v>
      </c>
      <c r="B31" s="7" t="s">
        <v>183</v>
      </c>
      <c r="C31" s="38">
        <v>79.8</v>
      </c>
      <c r="D31" s="39">
        <f t="shared" si="7"/>
        <v>5.5347866194105939E-3</v>
      </c>
      <c r="E31" s="40">
        <v>83</v>
      </c>
      <c r="F31" s="39">
        <f t="shared" si="2"/>
        <v>5.5487588830281515E-3</v>
      </c>
      <c r="G31" s="40">
        <v>81.599999999999994</v>
      </c>
      <c r="H31" s="39">
        <f t="shared" si="3"/>
        <v>5.253061066834902E-3</v>
      </c>
      <c r="I31" s="40">
        <v>85.2</v>
      </c>
      <c r="J31" s="39">
        <f t="shared" si="4"/>
        <v>5.2448198170468958E-3</v>
      </c>
      <c r="K31" s="40" t="s">
        <v>143</v>
      </c>
      <c r="L31" s="37"/>
      <c r="M31" s="50">
        <f t="shared" si="0"/>
        <v>5.4000000000000057</v>
      </c>
      <c r="N31" s="20">
        <f t="shared" si="1"/>
        <v>6.7669172932330879E-2</v>
      </c>
      <c r="O31" s="60">
        <f t="shared" si="5"/>
        <v>2.9561504352110381E-3</v>
      </c>
      <c r="P31" s="42"/>
      <c r="Q31" s="34"/>
      <c r="R31" s="49"/>
    </row>
    <row r="32" spans="1:18" s="5" customFormat="1" ht="15" customHeight="1" outlineLevel="2">
      <c r="A32" s="5" t="s">
        <v>184</v>
      </c>
      <c r="B32" s="5" t="s">
        <v>185</v>
      </c>
      <c r="C32" s="38">
        <v>847.5</v>
      </c>
      <c r="D32" s="39">
        <f t="shared" si="7"/>
        <v>5.8781098495620028E-2</v>
      </c>
      <c r="E32" s="40">
        <v>870.8</v>
      </c>
      <c r="F32" s="39">
        <f t="shared" si="2"/>
        <v>5.8215171510131496E-2</v>
      </c>
      <c r="G32" s="40">
        <v>916.2</v>
      </c>
      <c r="H32" s="39">
        <f t="shared" si="3"/>
        <v>5.8981060654830116E-2</v>
      </c>
      <c r="I32" s="40">
        <v>969</v>
      </c>
      <c r="J32" s="39">
        <f t="shared" si="4"/>
        <v>5.9650591581202367E-2</v>
      </c>
      <c r="K32" s="40">
        <v>983.1</v>
      </c>
      <c r="L32" s="37">
        <f t="shared" si="6"/>
        <v>5.8518902123252198E-2</v>
      </c>
      <c r="M32" s="50">
        <f t="shared" si="0"/>
        <v>121.5</v>
      </c>
      <c r="N32" s="20">
        <f t="shared" si="1"/>
        <v>0.14336283185840704</v>
      </c>
      <c r="O32" s="60">
        <f t="shared" si="5"/>
        <v>6.651338479224829E-2</v>
      </c>
      <c r="P32" s="42">
        <f>+K32-C32</f>
        <v>135.60000000000002</v>
      </c>
      <c r="Q32" s="34">
        <f>+K32/C32-1</f>
        <v>0.15999999999999992</v>
      </c>
      <c r="R32" s="49">
        <f t="shared" si="8"/>
        <v>5.6931732303300009E-2</v>
      </c>
    </row>
    <row r="33" spans="1:18" s="5" customFormat="1" ht="15" customHeight="1" outlineLevel="2">
      <c r="A33" s="5" t="s">
        <v>186</v>
      </c>
      <c r="B33" s="7" t="s">
        <v>187</v>
      </c>
      <c r="C33" s="38">
        <v>243.2</v>
      </c>
      <c r="D33" s="39">
        <f t="shared" si="7"/>
        <v>1.6867921125822763E-2</v>
      </c>
      <c r="E33" s="40">
        <v>230.4</v>
      </c>
      <c r="F33" s="39">
        <f t="shared" si="2"/>
        <v>1.5402819839152846E-2</v>
      </c>
      <c r="G33" s="40">
        <v>219.9</v>
      </c>
      <c r="H33" s="39">
        <f t="shared" si="3"/>
        <v>1.4156227066139645E-2</v>
      </c>
      <c r="I33" s="40">
        <v>233.3</v>
      </c>
      <c r="J33" s="39">
        <f t="shared" si="4"/>
        <v>1.4361695578838507E-2</v>
      </c>
      <c r="K33" s="40" t="s">
        <v>143</v>
      </c>
      <c r="L33" s="37"/>
      <c r="M33" s="50">
        <f t="shared" si="0"/>
        <v>-9.8999999999999773</v>
      </c>
      <c r="N33" s="20">
        <f t="shared" si="1"/>
        <v>-4.0707236842105199E-2</v>
      </c>
      <c r="O33" s="60">
        <f t="shared" si="5"/>
        <v>-5.4196091312202184E-3</v>
      </c>
      <c r="P33" s="42"/>
      <c r="Q33" s="34"/>
      <c r="R33" s="49"/>
    </row>
    <row r="34" spans="1:18" s="5" customFormat="1" ht="15" customHeight="1" outlineLevel="2">
      <c r="A34" s="5" t="s">
        <v>188</v>
      </c>
      <c r="B34" s="7" t="s">
        <v>189</v>
      </c>
      <c r="C34" s="38">
        <v>15.2</v>
      </c>
      <c r="D34" s="39">
        <f t="shared" si="7"/>
        <v>1.0542450703639227E-3</v>
      </c>
      <c r="E34" s="40">
        <v>15.6</v>
      </c>
      <c r="F34" s="39">
        <f t="shared" si="2"/>
        <v>1.0428992599426407E-3</v>
      </c>
      <c r="G34" s="40">
        <v>15.7</v>
      </c>
      <c r="H34" s="39">
        <f t="shared" si="3"/>
        <v>1.010699249378774E-3</v>
      </c>
      <c r="I34" s="40">
        <v>16.2</v>
      </c>
      <c r="J34" s="39">
        <f t="shared" si="4"/>
        <v>9.9725447225539553E-4</v>
      </c>
      <c r="K34" s="40" t="s">
        <v>143</v>
      </c>
      <c r="L34" s="37"/>
      <c r="M34" s="50">
        <f t="shared" si="0"/>
        <v>1</v>
      </c>
      <c r="N34" s="20">
        <f t="shared" si="1"/>
        <v>6.578947368421062E-2</v>
      </c>
      <c r="O34" s="60">
        <f t="shared" si="5"/>
        <v>5.4743526577982131E-4</v>
      </c>
      <c r="P34" s="42"/>
      <c r="Q34" s="34"/>
      <c r="R34" s="49"/>
    </row>
    <row r="35" spans="1:18" s="5" customFormat="1" ht="15" customHeight="1" outlineLevel="2">
      <c r="A35" s="5" t="s">
        <v>190</v>
      </c>
      <c r="B35" s="7" t="s">
        <v>191</v>
      </c>
      <c r="C35" s="38">
        <v>9.9</v>
      </c>
      <c r="D35" s="39">
        <f t="shared" si="7"/>
        <v>6.8664646030281806E-4</v>
      </c>
      <c r="E35" s="40">
        <v>10.7</v>
      </c>
      <c r="F35" s="39">
        <f t="shared" si="2"/>
        <v>7.153219282939906E-4</v>
      </c>
      <c r="G35" s="40">
        <v>10.4</v>
      </c>
      <c r="H35" s="39">
        <f t="shared" si="3"/>
        <v>6.695077830279777E-4</v>
      </c>
      <c r="I35" s="40">
        <v>10.6</v>
      </c>
      <c r="J35" s="39">
        <f t="shared" si="4"/>
        <v>6.5252453122883905E-4</v>
      </c>
      <c r="K35" s="40" t="s">
        <v>143</v>
      </c>
      <c r="L35" s="37"/>
      <c r="M35" s="50">
        <f t="shared" si="0"/>
        <v>0.69999999999999929</v>
      </c>
      <c r="N35" s="20">
        <f t="shared" si="1"/>
        <v>7.0707070707070718E-2</v>
      </c>
      <c r="O35" s="60">
        <f t="shared" si="5"/>
        <v>3.8320468604587451E-4</v>
      </c>
      <c r="P35" s="42"/>
      <c r="Q35" s="34"/>
      <c r="R35" s="49"/>
    </row>
    <row r="36" spans="1:18" s="5" customFormat="1" ht="15" customHeight="1" outlineLevel="2">
      <c r="A36" s="5" t="s">
        <v>192</v>
      </c>
      <c r="B36" s="7" t="s">
        <v>193</v>
      </c>
      <c r="C36" s="38">
        <v>58.5</v>
      </c>
      <c r="D36" s="39">
        <f t="shared" si="7"/>
        <v>4.0574563563348341E-3</v>
      </c>
      <c r="E36" s="40">
        <v>55.2</v>
      </c>
      <c r="F36" s="39">
        <f t="shared" si="2"/>
        <v>3.6902589197970359E-3</v>
      </c>
      <c r="G36" s="40">
        <v>53.3</v>
      </c>
      <c r="H36" s="39">
        <f t="shared" si="3"/>
        <v>3.4312273880183859E-3</v>
      </c>
      <c r="I36" s="40">
        <v>53.4</v>
      </c>
      <c r="J36" s="39">
        <f t="shared" si="4"/>
        <v>3.2872462233603781E-3</v>
      </c>
      <c r="K36" s="40" t="s">
        <v>143</v>
      </c>
      <c r="L36" s="37"/>
      <c r="M36" s="50">
        <f t="shared" si="0"/>
        <v>-5.1000000000000014</v>
      </c>
      <c r="N36" s="20">
        <f t="shared" si="1"/>
        <v>-8.7179487179487203E-2</v>
      </c>
      <c r="O36" s="60">
        <f t="shared" si="5"/>
        <v>-2.7919198554770897E-3</v>
      </c>
      <c r="P36" s="42"/>
      <c r="Q36" s="34"/>
      <c r="R36" s="49"/>
    </row>
    <row r="37" spans="1:18" s="5" customFormat="1" ht="15" customHeight="1" outlineLevel="2">
      <c r="A37" s="5" t="s">
        <v>194</v>
      </c>
      <c r="B37" s="7" t="s">
        <v>195</v>
      </c>
      <c r="C37" s="38">
        <v>39.299999999999997</v>
      </c>
      <c r="D37" s="39">
        <f t="shared" si="7"/>
        <v>2.7257783727172471E-3</v>
      </c>
      <c r="E37" s="40">
        <v>38.799999999999997</v>
      </c>
      <c r="F37" s="39">
        <f t="shared" si="2"/>
        <v>2.5938776465240032E-3</v>
      </c>
      <c r="G37" s="40">
        <v>39</v>
      </c>
      <c r="H37" s="39">
        <f t="shared" si="3"/>
        <v>2.5106541863549165E-3</v>
      </c>
      <c r="I37" s="40">
        <v>37.299999999999997</v>
      </c>
      <c r="J37" s="39">
        <f t="shared" si="4"/>
        <v>2.2961476429090282E-3</v>
      </c>
      <c r="K37" s="40" t="s">
        <v>143</v>
      </c>
      <c r="L37" s="37"/>
      <c r="M37" s="50">
        <f t="shared" si="0"/>
        <v>-2</v>
      </c>
      <c r="N37" s="20">
        <f t="shared" si="1"/>
        <v>-5.0890585241730291E-2</v>
      </c>
      <c r="O37" s="60">
        <f t="shared" si="5"/>
        <v>-1.0948705315596426E-3</v>
      </c>
      <c r="P37" s="42"/>
      <c r="Q37" s="34"/>
      <c r="R37" s="49"/>
    </row>
    <row r="38" spans="1:18" s="5" customFormat="1" ht="15" customHeight="1" outlineLevel="2">
      <c r="A38" s="5" t="s">
        <v>196</v>
      </c>
      <c r="B38" s="7" t="s">
        <v>197</v>
      </c>
      <c r="C38" s="38">
        <v>114.7</v>
      </c>
      <c r="D38" s="39">
        <f t="shared" si="7"/>
        <v>7.9553887875488116E-3</v>
      </c>
      <c r="E38" s="40">
        <v>130.19999999999999</v>
      </c>
      <c r="F38" s="39">
        <f t="shared" si="2"/>
        <v>8.7041976695212686E-3</v>
      </c>
      <c r="G38" s="40">
        <v>172.9</v>
      </c>
      <c r="H38" s="39">
        <f t="shared" si="3"/>
        <v>1.113056689284013E-2</v>
      </c>
      <c r="I38" s="40">
        <v>179.1</v>
      </c>
      <c r="J38" s="39">
        <f t="shared" si="4"/>
        <v>1.1025202221045763E-2</v>
      </c>
      <c r="K38" s="40" t="s">
        <v>143</v>
      </c>
      <c r="L38" s="37"/>
      <c r="M38" s="50">
        <f t="shared" si="0"/>
        <v>64.399999999999991</v>
      </c>
      <c r="N38" s="20">
        <f t="shared" si="1"/>
        <v>0.56146469049694847</v>
      </c>
      <c r="O38" s="60">
        <f t="shared" si="5"/>
        <v>3.5254831116220485E-2</v>
      </c>
      <c r="P38" s="42"/>
      <c r="Q38" s="34"/>
      <c r="R38" s="49"/>
    </row>
    <row r="39" spans="1:18" s="5" customFormat="1" ht="15" customHeight="1" outlineLevel="2">
      <c r="A39" s="5" t="s">
        <v>198</v>
      </c>
      <c r="B39" s="7" t="s">
        <v>199</v>
      </c>
      <c r="C39" s="38">
        <v>305.2</v>
      </c>
      <c r="D39" s="39">
        <f t="shared" si="7"/>
        <v>2.1168131281254551E-2</v>
      </c>
      <c r="E39" s="40">
        <v>326.2</v>
      </c>
      <c r="F39" s="39">
        <f t="shared" si="2"/>
        <v>2.1807290935467266E-2</v>
      </c>
      <c r="G39" s="40">
        <v>339.1</v>
      </c>
      <c r="H39" s="39">
        <f t="shared" si="3"/>
        <v>2.182981627161416E-2</v>
      </c>
      <c r="I39" s="40">
        <v>370.1</v>
      </c>
      <c r="J39" s="39">
        <f t="shared" si="4"/>
        <v>2.2782955566772959E-2</v>
      </c>
      <c r="K39" s="40" t="s">
        <v>143</v>
      </c>
      <c r="L39" s="37"/>
      <c r="M39" s="50">
        <f t="shared" si="0"/>
        <v>64.900000000000034</v>
      </c>
      <c r="N39" s="20">
        <f t="shared" si="1"/>
        <v>0.21264744429882065</v>
      </c>
      <c r="O39" s="60">
        <f t="shared" si="5"/>
        <v>3.552854874911042E-2</v>
      </c>
      <c r="P39" s="42"/>
      <c r="Q39" s="34"/>
      <c r="R39" s="49"/>
    </row>
    <row r="40" spans="1:18" s="5" customFormat="1" ht="15" customHeight="1" outlineLevel="2">
      <c r="A40" s="5" t="s">
        <v>200</v>
      </c>
      <c r="B40" s="7" t="s">
        <v>201</v>
      </c>
      <c r="C40" s="38">
        <v>61.5</v>
      </c>
      <c r="D40" s="39">
        <f t="shared" si="7"/>
        <v>4.2655310412750818E-3</v>
      </c>
      <c r="E40" s="40">
        <v>63.7</v>
      </c>
      <c r="F40" s="39">
        <f t="shared" si="2"/>
        <v>4.2585053114324494E-3</v>
      </c>
      <c r="G40" s="40">
        <v>65.900000000000006</v>
      </c>
      <c r="H40" s="39">
        <f t="shared" si="3"/>
        <v>4.2423618174561289E-3</v>
      </c>
      <c r="I40" s="40">
        <v>68.900000000000006</v>
      </c>
      <c r="J40" s="39">
        <f t="shared" si="4"/>
        <v>4.2414094529874546E-3</v>
      </c>
      <c r="K40" s="40" t="s">
        <v>143</v>
      </c>
      <c r="L40" s="37"/>
      <c r="M40" s="50">
        <f t="shared" ref="M40:M71" si="9">+I40-C40</f>
        <v>7.4000000000000057</v>
      </c>
      <c r="N40" s="20">
        <f t="shared" si="1"/>
        <v>0.12032520325203255</v>
      </c>
      <c r="O40" s="60">
        <f t="shared" si="5"/>
        <v>4.0510209667706807E-3</v>
      </c>
      <c r="P40" s="42"/>
      <c r="Q40" s="34"/>
      <c r="R40" s="49"/>
    </row>
    <row r="41" spans="1:18" ht="15" customHeight="1" outlineLevel="1">
      <c r="A41" t="s">
        <v>202</v>
      </c>
      <c r="B41" s="1" t="s">
        <v>203</v>
      </c>
      <c r="C41" s="42">
        <v>823.5</v>
      </c>
      <c r="D41" s="30">
        <f t="shared" si="7"/>
        <v>5.7116501016098047E-2</v>
      </c>
      <c r="E41" s="35">
        <v>869.1</v>
      </c>
      <c r="F41" s="30">
        <f t="shared" si="2"/>
        <v>5.8101522231804419E-2</v>
      </c>
      <c r="G41" s="35">
        <v>909.4</v>
      </c>
      <c r="H41" s="30">
        <f t="shared" si="3"/>
        <v>5.8543305565927205E-2</v>
      </c>
      <c r="I41" s="35">
        <v>962.7</v>
      </c>
      <c r="J41" s="39">
        <f t="shared" si="4"/>
        <v>5.9262770397547494E-2</v>
      </c>
      <c r="K41" s="35">
        <v>998.7</v>
      </c>
      <c r="L41" s="37">
        <f t="shared" si="6"/>
        <v>5.944749013375239E-2</v>
      </c>
      <c r="M41" s="51">
        <f t="shared" si="9"/>
        <v>139.20000000000005</v>
      </c>
      <c r="N41" s="19">
        <f t="shared" ref="N41:N72" si="10">+I41/C41-1</f>
        <v>0.16903460837887074</v>
      </c>
      <c r="O41" s="60">
        <f t="shared" si="5"/>
        <v>7.6202988996551146E-2</v>
      </c>
      <c r="P41" s="42">
        <f>+K41-C41</f>
        <v>175.20000000000005</v>
      </c>
      <c r="Q41" s="80">
        <f>+K41/C41-1</f>
        <v>0.21275045537340631</v>
      </c>
      <c r="R41" s="49">
        <f t="shared" si="8"/>
        <v>7.3557813418423032E-2</v>
      </c>
    </row>
    <row r="42" spans="1:18" ht="15" customHeight="1" outlineLevel="1">
      <c r="A42" t="s">
        <v>204</v>
      </c>
      <c r="B42" s="1" t="s">
        <v>205</v>
      </c>
      <c r="C42" s="42">
        <v>843.8</v>
      </c>
      <c r="D42" s="30">
        <f t="shared" si="7"/>
        <v>5.8524473050860386E-2</v>
      </c>
      <c r="E42" s="35">
        <v>869.9</v>
      </c>
      <c r="F42" s="30">
        <f t="shared" si="2"/>
        <v>5.8155004245134811E-2</v>
      </c>
      <c r="G42" s="35">
        <v>894.6</v>
      </c>
      <c r="H42" s="30">
        <f t="shared" si="3"/>
        <v>5.75905444900797E-2</v>
      </c>
      <c r="I42" s="35">
        <v>927.8</v>
      </c>
      <c r="J42" s="30">
        <f t="shared" si="4"/>
        <v>5.7114364157935554E-2</v>
      </c>
      <c r="K42" s="35">
        <v>956.3</v>
      </c>
      <c r="L42" s="37">
        <f t="shared" si="6"/>
        <v>5.6923635541110851E-2</v>
      </c>
      <c r="M42" s="51">
        <f t="shared" si="9"/>
        <v>84</v>
      </c>
      <c r="N42" s="19">
        <f t="shared" si="10"/>
        <v>9.9549656316662682E-2</v>
      </c>
      <c r="O42" s="60">
        <f t="shared" si="5"/>
        <v>4.5984562325504991E-2</v>
      </c>
      <c r="P42" s="42">
        <f>+K42-C42</f>
        <v>112.5</v>
      </c>
      <c r="Q42" s="34">
        <f>+K42/C42-1</f>
        <v>0.13332543256695906</v>
      </c>
      <c r="R42" s="49">
        <f t="shared" si="8"/>
        <v>4.7233184986144913E-2</v>
      </c>
    </row>
    <row r="43" spans="1:18" s="5" customFormat="1" ht="15" hidden="1" customHeight="1" outlineLevel="2">
      <c r="A43" s="5" t="s">
        <v>206</v>
      </c>
      <c r="B43" s="5" t="s">
        <v>207</v>
      </c>
      <c r="C43" s="38">
        <v>123.6</v>
      </c>
      <c r="D43" s="39">
        <f t="shared" si="7"/>
        <v>8.5726770195382121E-3</v>
      </c>
      <c r="E43" s="40">
        <v>152.80000000000001</v>
      </c>
      <c r="F43" s="39">
        <f t="shared" si="2"/>
        <v>1.021506454610484E-2</v>
      </c>
      <c r="G43" s="40">
        <v>158.4</v>
      </c>
      <c r="H43" s="39">
        <f t="shared" si="3"/>
        <v>1.0197118541503045E-2</v>
      </c>
      <c r="I43" s="40">
        <v>183</v>
      </c>
      <c r="J43" s="30">
        <f t="shared" si="4"/>
        <v>1.1265282001403544E-2</v>
      </c>
      <c r="K43" s="40" t="s">
        <v>143</v>
      </c>
      <c r="L43" s="37"/>
      <c r="M43" s="50">
        <f t="shared" si="9"/>
        <v>59.400000000000006</v>
      </c>
      <c r="N43" s="20">
        <f t="shared" si="10"/>
        <v>0.48058252427184467</v>
      </c>
      <c r="O43" s="60">
        <f t="shared" si="5"/>
        <v>3.2517654787321389E-2</v>
      </c>
      <c r="P43" s="42"/>
      <c r="Q43" s="34"/>
      <c r="R43" s="49"/>
    </row>
    <row r="44" spans="1:18" s="5" customFormat="1" ht="15" hidden="1" customHeight="1" outlineLevel="2">
      <c r="A44" s="5" t="s">
        <v>208</v>
      </c>
      <c r="B44" s="5" t="s">
        <v>209</v>
      </c>
      <c r="C44" s="38">
        <v>136.80000000000001</v>
      </c>
      <c r="D44" s="39">
        <f t="shared" si="7"/>
        <v>9.488205633275305E-3</v>
      </c>
      <c r="E44" s="40">
        <v>137.19999999999999</v>
      </c>
      <c r="F44" s="39">
        <f t="shared" si="2"/>
        <v>9.1721652861621976E-3</v>
      </c>
      <c r="G44" s="40">
        <v>141.30000000000001</v>
      </c>
      <c r="H44" s="39">
        <f t="shared" si="3"/>
        <v>9.0962932444089671E-3</v>
      </c>
      <c r="I44" s="40">
        <v>140.69999999999999</v>
      </c>
      <c r="J44" s="39">
        <f t="shared" si="4"/>
        <v>8.6613397682922325E-3</v>
      </c>
      <c r="K44" s="40" t="s">
        <v>143</v>
      </c>
      <c r="L44" s="37"/>
      <c r="M44" s="50">
        <f t="shared" si="9"/>
        <v>3.8999999999999773</v>
      </c>
      <c r="N44" s="20">
        <f t="shared" si="10"/>
        <v>2.8508771929824483E-2</v>
      </c>
      <c r="O44" s="60">
        <f t="shared" si="5"/>
        <v>2.1349975365412906E-3</v>
      </c>
      <c r="P44" s="42"/>
      <c r="Q44" s="34"/>
      <c r="R44" s="49"/>
    </row>
    <row r="45" spans="1:18" s="5" customFormat="1" ht="15" hidden="1" customHeight="1" outlineLevel="2">
      <c r="A45" s="5" t="s">
        <v>210</v>
      </c>
      <c r="B45" s="5" t="s">
        <v>211</v>
      </c>
      <c r="C45" s="38">
        <v>145.5</v>
      </c>
      <c r="D45" s="39">
        <f t="shared" si="7"/>
        <v>1.0091622219602022E-2</v>
      </c>
      <c r="E45" s="40">
        <v>142.30000000000001</v>
      </c>
      <c r="F45" s="39">
        <f t="shared" si="2"/>
        <v>9.5131131211434461E-3</v>
      </c>
      <c r="G45" s="40">
        <v>144.1</v>
      </c>
      <c r="H45" s="39">
        <f t="shared" si="3"/>
        <v>9.2765453398395755E-3</v>
      </c>
      <c r="I45" s="40">
        <v>143.6</v>
      </c>
      <c r="J45" s="39">
        <f t="shared" si="4"/>
        <v>8.8398606306095556E-3</v>
      </c>
      <c r="K45" s="40" t="s">
        <v>143</v>
      </c>
      <c r="L45" s="37"/>
      <c r="M45" s="50">
        <f t="shared" si="9"/>
        <v>-1.9000000000000057</v>
      </c>
      <c r="N45" s="20">
        <f t="shared" si="10"/>
        <v>-1.3058419243986319E-2</v>
      </c>
      <c r="O45" s="60">
        <f t="shared" si="5"/>
        <v>-1.0401270049816636E-3</v>
      </c>
      <c r="P45" s="42"/>
      <c r="Q45" s="34"/>
      <c r="R45" s="49"/>
    </row>
    <row r="46" spans="1:18" s="5" customFormat="1" ht="15" hidden="1" customHeight="1" outlineLevel="2">
      <c r="A46" s="5" t="s">
        <v>212</v>
      </c>
      <c r="B46" s="5" t="s">
        <v>213</v>
      </c>
      <c r="C46" s="38">
        <v>437.8</v>
      </c>
      <c r="D46" s="39">
        <f t="shared" si="7"/>
        <v>3.0365032355613511E-2</v>
      </c>
      <c r="E46" s="40">
        <v>437.6</v>
      </c>
      <c r="F46" s="39">
        <f t="shared" si="2"/>
        <v>2.925466129172433E-2</v>
      </c>
      <c r="G46" s="40">
        <v>450.7</v>
      </c>
      <c r="H46" s="39">
        <f t="shared" si="3"/>
        <v>2.9014149789491305E-2</v>
      </c>
      <c r="I46" s="40">
        <v>460.6</v>
      </c>
      <c r="J46" s="39">
        <f t="shared" si="4"/>
        <v>2.8354037649434276E-2</v>
      </c>
      <c r="K46" s="40" t="s">
        <v>143</v>
      </c>
      <c r="L46" s="37"/>
      <c r="M46" s="50">
        <f t="shared" si="9"/>
        <v>22.800000000000011</v>
      </c>
      <c r="N46" s="20">
        <f t="shared" si="10"/>
        <v>5.2078574691640123E-2</v>
      </c>
      <c r="O46" s="60">
        <f t="shared" si="5"/>
        <v>1.2481524059779932E-2</v>
      </c>
      <c r="P46" s="42"/>
      <c r="Q46" s="34"/>
      <c r="R46" s="49"/>
    </row>
    <row r="47" spans="1:18" ht="15" customHeight="1" outlineLevel="1" collapsed="1">
      <c r="A47" t="s">
        <v>61</v>
      </c>
      <c r="B47" s="1" t="s">
        <v>62</v>
      </c>
      <c r="C47" s="42">
        <v>400</v>
      </c>
      <c r="D47" s="30">
        <f t="shared" si="7"/>
        <v>2.7743291325366386E-2</v>
      </c>
      <c r="E47" s="35">
        <v>426.7</v>
      </c>
      <c r="F47" s="30">
        <f t="shared" si="2"/>
        <v>2.8525968860097738E-2</v>
      </c>
      <c r="G47" s="35">
        <v>447.8</v>
      </c>
      <c r="H47" s="30">
        <f t="shared" si="3"/>
        <v>2.8827460119223887E-2</v>
      </c>
      <c r="I47" s="35">
        <v>471.6</v>
      </c>
      <c r="J47" s="39">
        <f t="shared" si="4"/>
        <v>2.9031185747879298E-2</v>
      </c>
      <c r="K47" s="35">
        <v>490.3</v>
      </c>
      <c r="L47" s="37">
        <f t="shared" si="6"/>
        <v>2.9185044971041151E-2</v>
      </c>
      <c r="M47" s="51">
        <f t="shared" si="9"/>
        <v>71.600000000000023</v>
      </c>
      <c r="N47" s="19">
        <f t="shared" si="10"/>
        <v>0.17900000000000005</v>
      </c>
      <c r="O47" s="60">
        <f t="shared" si="5"/>
        <v>3.9196365029835221E-2</v>
      </c>
      <c r="P47" s="42">
        <f>+K47-C47</f>
        <v>90.300000000000011</v>
      </c>
      <c r="Q47" s="80">
        <f>+K47/C47-1</f>
        <v>0.22575000000000012</v>
      </c>
      <c r="R47" s="49">
        <f t="shared" si="8"/>
        <v>3.7912503148878986E-2</v>
      </c>
    </row>
    <row r="48" spans="1:18" s="5" customFormat="1" ht="15" hidden="1" customHeight="1" outlineLevel="2">
      <c r="A48" s="5" t="s">
        <v>63</v>
      </c>
      <c r="B48" s="5" t="s">
        <v>64</v>
      </c>
      <c r="C48" s="38">
        <v>64.099999999999994</v>
      </c>
      <c r="D48" s="39">
        <f t="shared" si="7"/>
        <v>4.4458624348899627E-3</v>
      </c>
      <c r="E48" s="40">
        <v>72.5</v>
      </c>
      <c r="F48" s="39">
        <f t="shared" si="2"/>
        <v>4.8468074580667589E-3</v>
      </c>
      <c r="G48" s="40">
        <v>75.900000000000006</v>
      </c>
      <c r="H48" s="39">
        <f t="shared" si="3"/>
        <v>4.8861193011368763E-3</v>
      </c>
      <c r="I48" s="40">
        <v>77.8</v>
      </c>
      <c r="J48" s="30">
        <f t="shared" si="4"/>
        <v>4.7892838235475167E-3</v>
      </c>
      <c r="K48" s="40" t="s">
        <v>143</v>
      </c>
      <c r="L48" s="37"/>
      <c r="M48" s="50">
        <f t="shared" si="9"/>
        <v>13.700000000000003</v>
      </c>
      <c r="N48" s="20">
        <f t="shared" si="10"/>
        <v>0.21372854914196582</v>
      </c>
      <c r="O48" s="60">
        <f t="shared" si="5"/>
        <v>7.4998631411835534E-3</v>
      </c>
      <c r="P48" s="42"/>
      <c r="Q48" s="34"/>
      <c r="R48" s="49"/>
    </row>
    <row r="49" spans="1:18" s="5" customFormat="1" ht="15" hidden="1" customHeight="1" outlineLevel="2">
      <c r="A49" s="5" t="s">
        <v>65</v>
      </c>
      <c r="B49" s="5" t="s">
        <v>66</v>
      </c>
      <c r="C49" s="38">
        <v>33.700000000000003</v>
      </c>
      <c r="D49" s="39">
        <f t="shared" si="7"/>
        <v>2.3373722941621182E-3</v>
      </c>
      <c r="E49" s="40">
        <v>35.1</v>
      </c>
      <c r="F49" s="39">
        <f t="shared" si="2"/>
        <v>2.3465233348709414E-3</v>
      </c>
      <c r="G49" s="40">
        <v>38.1</v>
      </c>
      <c r="H49" s="39">
        <f t="shared" si="3"/>
        <v>2.4527160128236494E-3</v>
      </c>
      <c r="I49" s="40">
        <v>39.799999999999997</v>
      </c>
      <c r="J49" s="39">
        <f t="shared" si="4"/>
        <v>2.4500449380101693E-3</v>
      </c>
      <c r="K49" s="40" t="s">
        <v>143</v>
      </c>
      <c r="L49" s="37"/>
      <c r="M49" s="50">
        <f t="shared" si="9"/>
        <v>6.0999999999999943</v>
      </c>
      <c r="N49" s="20">
        <f t="shared" si="10"/>
        <v>0.18100890207715126</v>
      </c>
      <c r="O49" s="60">
        <f t="shared" si="5"/>
        <v>3.3393551212569069E-3</v>
      </c>
      <c r="P49" s="42"/>
      <c r="Q49" s="34"/>
      <c r="R49" s="49"/>
    </row>
    <row r="50" spans="1:18" s="5" customFormat="1" ht="15" hidden="1" customHeight="1" outlineLevel="2">
      <c r="A50" s="5" t="s">
        <v>67</v>
      </c>
      <c r="B50" s="5" t="s">
        <v>68</v>
      </c>
      <c r="C50" s="38">
        <v>16.7</v>
      </c>
      <c r="D50" s="39">
        <f t="shared" si="7"/>
        <v>1.1582824128340465E-3</v>
      </c>
      <c r="E50" s="40">
        <v>16</v>
      </c>
      <c r="F50" s="39">
        <f t="shared" si="2"/>
        <v>1.0696402666078365E-3</v>
      </c>
      <c r="G50" s="40">
        <v>14.3</v>
      </c>
      <c r="H50" s="39">
        <f t="shared" si="3"/>
        <v>9.2057320166346939E-4</v>
      </c>
      <c r="I50" s="40">
        <v>14.4</v>
      </c>
      <c r="J50" s="39">
        <f t="shared" si="4"/>
        <v>8.864484197825739E-4</v>
      </c>
      <c r="K50" s="40" t="s">
        <v>143</v>
      </c>
      <c r="L50" s="37"/>
      <c r="M50" s="50">
        <f t="shared" si="9"/>
        <v>-2.2999999999999989</v>
      </c>
      <c r="N50" s="20">
        <f t="shared" si="10"/>
        <v>-0.13772455089820357</v>
      </c>
      <c r="O50" s="60">
        <f t="shared" si="5"/>
        <v>-1.2591011112935884E-3</v>
      </c>
      <c r="P50" s="42"/>
      <c r="Q50" s="34"/>
      <c r="R50" s="49"/>
    </row>
    <row r="51" spans="1:18" s="5" customFormat="1" ht="15" hidden="1" customHeight="1" outlineLevel="2">
      <c r="A51" s="5" t="s">
        <v>69</v>
      </c>
      <c r="B51" s="5" t="s">
        <v>70</v>
      </c>
      <c r="C51" s="38">
        <v>109.5</v>
      </c>
      <c r="D51" s="39">
        <f t="shared" si="7"/>
        <v>7.5947260003190482E-3</v>
      </c>
      <c r="E51" s="40">
        <v>113.8</v>
      </c>
      <c r="F51" s="39">
        <f t="shared" si="2"/>
        <v>7.6078163962482372E-3</v>
      </c>
      <c r="G51" s="40">
        <v>118.6</v>
      </c>
      <c r="H51" s="39">
        <f t="shared" si="3"/>
        <v>7.6349637564536686E-3</v>
      </c>
      <c r="I51" s="40">
        <v>126</v>
      </c>
      <c r="J51" s="39">
        <f t="shared" si="4"/>
        <v>7.7564236730975214E-3</v>
      </c>
      <c r="K51" s="40" t="s">
        <v>143</v>
      </c>
      <c r="L51" s="37"/>
      <c r="M51" s="50">
        <f t="shared" si="9"/>
        <v>16.5</v>
      </c>
      <c r="N51" s="20">
        <f t="shared" si="10"/>
        <v>0.15068493150684925</v>
      </c>
      <c r="O51" s="60">
        <f t="shared" si="5"/>
        <v>9.0326818853670512E-3</v>
      </c>
      <c r="P51" s="42"/>
      <c r="Q51" s="34"/>
      <c r="R51" s="49"/>
    </row>
    <row r="52" spans="1:18" s="5" customFormat="1" ht="15" hidden="1" customHeight="1" outlineLevel="2">
      <c r="A52" s="5" t="s">
        <v>71</v>
      </c>
      <c r="B52" s="5" t="s">
        <v>72</v>
      </c>
      <c r="C52" s="38">
        <v>27.3</v>
      </c>
      <c r="D52" s="39">
        <f t="shared" si="7"/>
        <v>1.8934796329562558E-3</v>
      </c>
      <c r="E52" s="40">
        <v>28.1</v>
      </c>
      <c r="F52" s="39">
        <f t="shared" si="2"/>
        <v>1.8785557182300129E-3</v>
      </c>
      <c r="G52" s="40">
        <v>28.8</v>
      </c>
      <c r="H52" s="39">
        <f t="shared" si="3"/>
        <v>1.8540215530005537E-3</v>
      </c>
      <c r="I52" s="40">
        <v>30.4</v>
      </c>
      <c r="J52" s="39">
        <f t="shared" si="4"/>
        <v>1.8713911084298782E-3</v>
      </c>
      <c r="K52" s="40" t="s">
        <v>143</v>
      </c>
      <c r="L52" s="37"/>
      <c r="M52" s="50">
        <f t="shared" si="9"/>
        <v>3.0999999999999979</v>
      </c>
      <c r="N52" s="20">
        <f t="shared" si="10"/>
        <v>0.11355311355311337</v>
      </c>
      <c r="O52" s="60">
        <f t="shared" si="5"/>
        <v>1.6970493239174449E-3</v>
      </c>
      <c r="P52" s="42"/>
      <c r="Q52" s="34"/>
      <c r="R52" s="49"/>
    </row>
    <row r="53" spans="1:18" s="5" customFormat="1" ht="15" hidden="1" customHeight="1" outlineLevel="2">
      <c r="A53" s="5" t="s">
        <v>73</v>
      </c>
      <c r="B53" s="5" t="s">
        <v>74</v>
      </c>
      <c r="C53" s="38">
        <v>14.3</v>
      </c>
      <c r="D53" s="39">
        <f t="shared" si="7"/>
        <v>9.9182266488184842E-4</v>
      </c>
      <c r="E53" s="40">
        <v>18.899999999999999</v>
      </c>
      <c r="F53" s="39">
        <f t="shared" si="2"/>
        <v>1.2635125649305067E-3</v>
      </c>
      <c r="G53" s="40">
        <v>22.9</v>
      </c>
      <c r="H53" s="39">
        <f t="shared" si="3"/>
        <v>1.4742046376289124E-3</v>
      </c>
      <c r="I53" s="40">
        <v>24.4</v>
      </c>
      <c r="J53" s="39">
        <f t="shared" si="4"/>
        <v>1.502037600187139E-3</v>
      </c>
      <c r="K53" s="40" t="s">
        <v>143</v>
      </c>
      <c r="L53" s="37"/>
      <c r="M53" s="50">
        <f t="shared" si="9"/>
        <v>10.099999999999998</v>
      </c>
      <c r="N53" s="20">
        <f t="shared" si="10"/>
        <v>0.70629370629370603</v>
      </c>
      <c r="O53" s="60">
        <f t="shared" si="5"/>
        <v>5.5290961843761938E-3</v>
      </c>
      <c r="P53" s="42"/>
      <c r="Q53" s="34"/>
      <c r="R53" s="49"/>
    </row>
    <row r="54" spans="1:18" s="5" customFormat="1" ht="15" hidden="1" customHeight="1" outlineLevel="2">
      <c r="A54" s="5" t="s">
        <v>75</v>
      </c>
      <c r="B54" s="5" t="s">
        <v>76</v>
      </c>
      <c r="C54" s="38">
        <v>88.6</v>
      </c>
      <c r="D54" s="39">
        <f t="shared" si="7"/>
        <v>6.1451390285686544E-3</v>
      </c>
      <c r="E54" s="40">
        <v>96</v>
      </c>
      <c r="F54" s="39">
        <f t="shared" si="2"/>
        <v>6.4178415996470192E-3</v>
      </c>
      <c r="G54" s="40">
        <v>103.4</v>
      </c>
      <c r="H54" s="39">
        <f t="shared" si="3"/>
        <v>6.6564523812589326E-3</v>
      </c>
      <c r="I54" s="40">
        <v>110.2</v>
      </c>
      <c r="J54" s="39">
        <f t="shared" si="4"/>
        <v>6.7837927680583082E-3</v>
      </c>
      <c r="K54" s="40" t="s">
        <v>143</v>
      </c>
      <c r="L54" s="37"/>
      <c r="M54" s="50">
        <f t="shared" si="9"/>
        <v>21.600000000000009</v>
      </c>
      <c r="N54" s="20">
        <f t="shared" si="10"/>
        <v>0.24379232505643356</v>
      </c>
      <c r="O54" s="60">
        <f t="shared" si="5"/>
        <v>1.1824601740844145E-2</v>
      </c>
      <c r="P54" s="42"/>
      <c r="Q54" s="34"/>
      <c r="R54" s="49"/>
    </row>
    <row r="55" spans="1:18" s="5" customFormat="1" ht="15" hidden="1" customHeight="1" outlineLevel="2">
      <c r="A55" s="5" t="s">
        <v>77</v>
      </c>
      <c r="B55" s="5" t="s">
        <v>78</v>
      </c>
      <c r="C55" s="38">
        <v>45.9</v>
      </c>
      <c r="D55" s="39">
        <f t="shared" si="7"/>
        <v>3.1835426795857927E-3</v>
      </c>
      <c r="E55" s="40">
        <v>46.3</v>
      </c>
      <c r="F55" s="39">
        <f t="shared" si="2"/>
        <v>3.0952715214964269E-3</v>
      </c>
      <c r="G55" s="40">
        <v>45.8</v>
      </c>
      <c r="H55" s="39">
        <f t="shared" si="3"/>
        <v>2.9484092752578247E-3</v>
      </c>
      <c r="I55" s="40">
        <v>48.6</v>
      </c>
      <c r="J55" s="39">
        <f t="shared" si="4"/>
        <v>2.9917634167661868E-3</v>
      </c>
      <c r="K55" s="40" t="s">
        <v>143</v>
      </c>
      <c r="L55" s="37"/>
      <c r="M55" s="50">
        <f t="shared" si="9"/>
        <v>2.7000000000000028</v>
      </c>
      <c r="N55" s="20">
        <f t="shared" si="10"/>
        <v>5.8823529411764719E-2</v>
      </c>
      <c r="O55" s="60">
        <f t="shared" si="5"/>
        <v>1.478075217605519E-3</v>
      </c>
      <c r="P55" s="42"/>
      <c r="Q55" s="34"/>
      <c r="R55" s="49"/>
    </row>
    <row r="56" spans="1:18" ht="15" customHeight="1" outlineLevel="1" collapsed="1">
      <c r="A56" t="s">
        <v>79</v>
      </c>
      <c r="B56" s="1" t="s">
        <v>80</v>
      </c>
      <c r="C56" s="42">
        <v>701.5</v>
      </c>
      <c r="D56" s="30">
        <f t="shared" si="7"/>
        <v>4.8654797161861302E-2</v>
      </c>
      <c r="E56" s="35">
        <v>724.2</v>
      </c>
      <c r="F56" s="30">
        <f t="shared" si="2"/>
        <v>4.8414592567337204E-2</v>
      </c>
      <c r="G56" s="35">
        <v>741.3</v>
      </c>
      <c r="H56" s="30">
        <f t="shared" si="3"/>
        <v>4.772174226525383E-2</v>
      </c>
      <c r="I56" s="35">
        <v>776.7</v>
      </c>
      <c r="J56" s="39">
        <f t="shared" si="4"/>
        <v>4.7812811642022585E-2</v>
      </c>
      <c r="K56" s="35">
        <v>802.4</v>
      </c>
      <c r="L56" s="37">
        <f>+K56/$K$8</f>
        <v>4.7762757668291696E-2</v>
      </c>
      <c r="M56" s="51">
        <f t="shared" si="9"/>
        <v>75.200000000000045</v>
      </c>
      <c r="N56" s="19">
        <f t="shared" si="10"/>
        <v>0.10719885958660025</v>
      </c>
      <c r="O56" s="60">
        <f t="shared" si="5"/>
        <v>4.116713198664259E-2</v>
      </c>
      <c r="P56" s="42">
        <f>+K56-C56</f>
        <v>100.89999999999998</v>
      </c>
      <c r="Q56" s="34">
        <f>+K56/C56-1</f>
        <v>0.14383464005702074</v>
      </c>
      <c r="R56" s="49">
        <f t="shared" si="8"/>
        <v>4.2362918800906847E-2</v>
      </c>
    </row>
    <row r="57" spans="1:18" s="5" customFormat="1" ht="15" hidden="1" customHeight="1" outlineLevel="2">
      <c r="A57" s="5" t="s">
        <v>81</v>
      </c>
      <c r="B57" s="5" t="s">
        <v>82</v>
      </c>
      <c r="C57" s="38">
        <v>174.9</v>
      </c>
      <c r="D57" s="39">
        <f t="shared" si="7"/>
        <v>1.2130754132016452E-2</v>
      </c>
      <c r="E57" s="40">
        <v>181.5</v>
      </c>
      <c r="F57" s="39">
        <f t="shared" si="2"/>
        <v>1.2133731774332645E-2</v>
      </c>
      <c r="G57" s="40">
        <v>184.7</v>
      </c>
      <c r="H57" s="39">
        <f t="shared" si="3"/>
        <v>1.1890200723583412E-2</v>
      </c>
      <c r="I57" s="40">
        <v>191.5</v>
      </c>
      <c r="J57" s="30">
        <f t="shared" si="4"/>
        <v>1.1788532804747424E-2</v>
      </c>
      <c r="K57" s="40" t="s">
        <v>143</v>
      </c>
      <c r="L57" s="37"/>
      <c r="M57" s="50">
        <f t="shared" si="9"/>
        <v>16.599999999999994</v>
      </c>
      <c r="N57" s="20">
        <f t="shared" si="10"/>
        <v>9.4911377930245733E-2</v>
      </c>
      <c r="O57" s="60">
        <f t="shared" si="5"/>
        <v>9.0874254119450316E-3</v>
      </c>
      <c r="P57" s="42"/>
      <c r="Q57" s="34"/>
      <c r="R57" s="49"/>
    </row>
    <row r="58" spans="1:18" s="5" customFormat="1" ht="15" hidden="1" customHeight="1" outlineLevel="2">
      <c r="A58" s="5" t="s">
        <v>83</v>
      </c>
      <c r="B58" s="5" t="s">
        <v>84</v>
      </c>
      <c r="C58" s="38">
        <v>88</v>
      </c>
      <c r="D58" s="39">
        <f t="shared" si="7"/>
        <v>6.103524091580605E-3</v>
      </c>
      <c r="E58" s="40">
        <v>104.5</v>
      </c>
      <c r="F58" s="39">
        <f t="shared" si="2"/>
        <v>6.9860879912824322E-3</v>
      </c>
      <c r="G58" s="40">
        <v>108.2</v>
      </c>
      <c r="H58" s="39">
        <f t="shared" si="3"/>
        <v>6.9654559734256914E-3</v>
      </c>
      <c r="I58" s="40">
        <v>113.2</v>
      </c>
      <c r="J58" s="39">
        <f t="shared" si="4"/>
        <v>6.9684695221796785E-3</v>
      </c>
      <c r="K58" s="40" t="s">
        <v>143</v>
      </c>
      <c r="L58" s="37"/>
      <c r="M58" s="50">
        <f t="shared" si="9"/>
        <v>25.200000000000003</v>
      </c>
      <c r="N58" s="20">
        <f t="shared" si="10"/>
        <v>0.28636363636363638</v>
      </c>
      <c r="O58" s="60">
        <f t="shared" si="5"/>
        <v>1.37953686976515E-2</v>
      </c>
      <c r="P58" s="42"/>
      <c r="Q58" s="34"/>
      <c r="R58" s="49"/>
    </row>
    <row r="59" spans="1:18" s="5" customFormat="1" ht="15" hidden="1" customHeight="1" outlineLevel="2">
      <c r="A59" s="5" t="s">
        <v>85</v>
      </c>
      <c r="B59" s="5" t="s">
        <v>86</v>
      </c>
      <c r="C59" s="38">
        <v>372.2</v>
      </c>
      <c r="D59" s="39">
        <f t="shared" si="7"/>
        <v>2.5815132578253422E-2</v>
      </c>
      <c r="E59" s="40">
        <v>368.9</v>
      </c>
      <c r="F59" s="39">
        <f t="shared" si="2"/>
        <v>2.4661893396976928E-2</v>
      </c>
      <c r="G59" s="40">
        <v>376.5</v>
      </c>
      <c r="H59" s="39">
        <f t="shared" si="3"/>
        <v>2.4237469260580156E-2</v>
      </c>
      <c r="I59" s="40">
        <v>391.9</v>
      </c>
      <c r="J59" s="39">
        <f t="shared" si="4"/>
        <v>2.412493998005491E-2</v>
      </c>
      <c r="K59" s="40" t="s">
        <v>143</v>
      </c>
      <c r="L59" s="37"/>
      <c r="M59" s="50">
        <f t="shared" si="9"/>
        <v>19.699999999999989</v>
      </c>
      <c r="N59" s="20">
        <f t="shared" si="10"/>
        <v>5.2928533046749049E-2</v>
      </c>
      <c r="O59" s="60">
        <f t="shared" si="5"/>
        <v>1.0784474735862474E-2</v>
      </c>
      <c r="P59" s="42"/>
      <c r="Q59" s="34"/>
      <c r="R59" s="49"/>
    </row>
    <row r="60" spans="1:18" s="5" customFormat="1" ht="15" hidden="1" customHeight="1" outlineLevel="2">
      <c r="A60" s="5" t="s">
        <v>87</v>
      </c>
      <c r="B60" s="5" t="s">
        <v>88</v>
      </c>
      <c r="C60" s="38">
        <v>66.400000000000006</v>
      </c>
      <c r="D60" s="39">
        <f t="shared" si="7"/>
        <v>4.6053863600108201E-3</v>
      </c>
      <c r="E60" s="40">
        <v>69.2</v>
      </c>
      <c r="F60" s="39">
        <f t="shared" si="2"/>
        <v>4.6261941530788935E-3</v>
      </c>
      <c r="G60" s="40">
        <v>72</v>
      </c>
      <c r="H60" s="39">
        <f t="shared" si="3"/>
        <v>4.6350538825013846E-3</v>
      </c>
      <c r="I60" s="40">
        <v>80.2</v>
      </c>
      <c r="J60" s="39">
        <f t="shared" si="4"/>
        <v>4.9370252268446128E-3</v>
      </c>
      <c r="K60" s="40" t="s">
        <v>143</v>
      </c>
      <c r="L60" s="37"/>
      <c r="M60" s="50">
        <f t="shared" si="9"/>
        <v>13.799999999999997</v>
      </c>
      <c r="N60" s="20">
        <f t="shared" si="10"/>
        <v>0.20783132530120474</v>
      </c>
      <c r="O60" s="60">
        <f t="shared" si="5"/>
        <v>7.5546066677615329E-3</v>
      </c>
      <c r="P60" s="42"/>
      <c r="Q60" s="34"/>
      <c r="R60" s="49"/>
    </row>
    <row r="61" spans="1:18" ht="15" customHeight="1" outlineLevel="1" collapsed="1">
      <c r="A61" t="s">
        <v>89</v>
      </c>
      <c r="B61" s="1" t="s">
        <v>90</v>
      </c>
      <c r="C61" s="42">
        <v>2875.2</v>
      </c>
      <c r="D61" s="30">
        <f t="shared" si="7"/>
        <v>0.19941877804673358</v>
      </c>
      <c r="E61" s="35">
        <v>2947.5</v>
      </c>
      <c r="F61" s="30">
        <f t="shared" si="2"/>
        <v>0.19704779286416238</v>
      </c>
      <c r="G61" s="35">
        <v>3011.7</v>
      </c>
      <c r="H61" s="30">
        <f t="shared" si="3"/>
        <v>0.1938804413601308</v>
      </c>
      <c r="I61" s="35">
        <v>3172.5</v>
      </c>
      <c r="J61" s="39">
        <f t="shared" si="4"/>
        <v>0.19529566748334831</v>
      </c>
      <c r="K61" s="35">
        <v>3293.2</v>
      </c>
      <c r="L61" s="71">
        <f t="shared" si="6"/>
        <v>0.19602731001148829</v>
      </c>
      <c r="M61" s="51">
        <f t="shared" si="9"/>
        <v>297.30000000000018</v>
      </c>
      <c r="N61" s="19">
        <f t="shared" si="10"/>
        <v>0.10340150250417368</v>
      </c>
      <c r="O61" s="60">
        <f t="shared" si="5"/>
        <v>0.16275250451634099</v>
      </c>
      <c r="P61" s="42">
        <f>+K61-C61</f>
        <v>418</v>
      </c>
      <c r="Q61" s="34">
        <f>+K61/C61-1</f>
        <v>0.1453811908736784</v>
      </c>
      <c r="R61" s="71">
        <f t="shared" si="8"/>
        <v>0.17549752288185397</v>
      </c>
    </row>
    <row r="62" spans="1:18" ht="15" hidden="1" customHeight="1" outlineLevel="2">
      <c r="A62" t="s">
        <v>91</v>
      </c>
      <c r="B62" s="1" t="s">
        <v>92</v>
      </c>
      <c r="C62" s="42">
        <v>970.8</v>
      </c>
      <c r="D62" s="30">
        <f t="shared" si="7"/>
        <v>6.7332968046664221E-2</v>
      </c>
      <c r="E62" s="35">
        <v>1004.6</v>
      </c>
      <c r="F62" s="30">
        <f t="shared" si="2"/>
        <v>6.7160038239639536E-2</v>
      </c>
      <c r="G62" s="35">
        <v>1011.6</v>
      </c>
      <c r="H62" s="30">
        <f t="shared" si="3"/>
        <v>6.5122507049144449E-2</v>
      </c>
      <c r="I62" s="35">
        <v>1078.2</v>
      </c>
      <c r="J62" s="30">
        <f t="shared" si="4"/>
        <v>6.6372825431220223E-2</v>
      </c>
      <c r="K62" s="35">
        <v>1114.5999999999999</v>
      </c>
      <c r="L62" s="37">
        <f t="shared" si="6"/>
        <v>6.6346422852789036E-2</v>
      </c>
      <c r="M62" s="51">
        <f t="shared" si="9"/>
        <v>107.40000000000009</v>
      </c>
      <c r="N62" s="19">
        <f t="shared" si="10"/>
        <v>0.11063040791100143</v>
      </c>
      <c r="O62" s="60">
        <f t="shared" si="5"/>
        <v>5.8794547544752856E-2</v>
      </c>
      <c r="P62" s="42">
        <f>+K62-C62</f>
        <v>143.79999999999995</v>
      </c>
      <c r="Q62" s="34">
        <f>+K62/C62-1</f>
        <v>0.14812525751957151</v>
      </c>
      <c r="R62" s="49">
        <f t="shared" si="8"/>
        <v>6.0374506675623434E-2</v>
      </c>
    </row>
    <row r="63" spans="1:18" s="5" customFormat="1" ht="15" hidden="1" customHeight="1" outlineLevel="2">
      <c r="A63" s="5" t="s">
        <v>93</v>
      </c>
      <c r="B63" s="5" t="s">
        <v>94</v>
      </c>
      <c r="C63" s="38">
        <v>400.4</v>
      </c>
      <c r="D63" s="39">
        <f t="shared" si="7"/>
        <v>2.777103461669175E-2</v>
      </c>
      <c r="E63" s="40">
        <v>409.6</v>
      </c>
      <c r="F63" s="39">
        <f t="shared" si="2"/>
        <v>2.7382790825160618E-2</v>
      </c>
      <c r="G63" s="40">
        <v>405.7</v>
      </c>
      <c r="H63" s="39">
        <f t="shared" si="3"/>
        <v>2.6117241112927937E-2</v>
      </c>
      <c r="I63" s="40">
        <v>435</v>
      </c>
      <c r="J63" s="30">
        <f t="shared" si="4"/>
        <v>2.6778129347598587E-2</v>
      </c>
      <c r="K63" s="40" t="s">
        <v>143</v>
      </c>
      <c r="L63" s="37"/>
      <c r="M63" s="50">
        <f t="shared" si="9"/>
        <v>34.600000000000023</v>
      </c>
      <c r="N63" s="20">
        <f t="shared" si="10"/>
        <v>8.641358641358643E-2</v>
      </c>
      <c r="O63" s="60">
        <f t="shared" si="5"/>
        <v>1.8941260195981829E-2</v>
      </c>
      <c r="P63" s="42"/>
      <c r="Q63" s="34"/>
      <c r="R63" s="49"/>
    </row>
    <row r="64" spans="1:18" s="5" customFormat="1" ht="15" hidden="1" customHeight="1" outlineLevel="2">
      <c r="A64" s="5" t="s">
        <v>95</v>
      </c>
      <c r="B64" s="5" t="s">
        <v>96</v>
      </c>
      <c r="C64" s="38">
        <v>173.7</v>
      </c>
      <c r="D64" s="39">
        <f t="shared" si="7"/>
        <v>1.2047524258040352E-2</v>
      </c>
      <c r="E64" s="40">
        <v>185</v>
      </c>
      <c r="F64" s="39">
        <f t="shared" si="2"/>
        <v>1.2367715582653109E-2</v>
      </c>
      <c r="G64" s="40">
        <v>183.5</v>
      </c>
      <c r="H64" s="39">
        <f t="shared" si="3"/>
        <v>1.1812949825541723E-2</v>
      </c>
      <c r="I64" s="40">
        <v>184.6</v>
      </c>
      <c r="J64" s="39">
        <f t="shared" si="4"/>
        <v>1.1363776270268274E-2</v>
      </c>
      <c r="K64" s="40" t="s">
        <v>143</v>
      </c>
      <c r="L64" s="37"/>
      <c r="M64" s="50">
        <f t="shared" si="9"/>
        <v>10.900000000000006</v>
      </c>
      <c r="N64" s="20">
        <f t="shared" si="10"/>
        <v>6.2751871042026508E-2</v>
      </c>
      <c r="O64" s="60">
        <f t="shared" si="5"/>
        <v>5.9670443970000556E-3</v>
      </c>
      <c r="P64" s="42"/>
      <c r="Q64" s="34"/>
      <c r="R64" s="49"/>
    </row>
    <row r="65" spans="1:18" s="5" customFormat="1" ht="15" hidden="1" customHeight="1" outlineLevel="2">
      <c r="A65" s="5" t="s">
        <v>97</v>
      </c>
      <c r="B65" s="5" t="s">
        <v>98</v>
      </c>
      <c r="C65" s="38">
        <v>357.5</v>
      </c>
      <c r="D65" s="39">
        <f t="shared" si="7"/>
        <v>2.4795566622046208E-2</v>
      </c>
      <c r="E65" s="40">
        <v>364.8</v>
      </c>
      <c r="F65" s="39">
        <f t="shared" si="2"/>
        <v>2.4387798078658672E-2</v>
      </c>
      <c r="G65" s="40">
        <v>378.5</v>
      </c>
      <c r="H65" s="39">
        <f t="shared" si="3"/>
        <v>2.4366220757316304E-2</v>
      </c>
      <c r="I65" s="40">
        <v>413.1</v>
      </c>
      <c r="J65" s="39">
        <f t="shared" si="4"/>
        <v>2.5429989042512591E-2</v>
      </c>
      <c r="K65" s="40" t="s">
        <v>143</v>
      </c>
      <c r="L65" s="37"/>
      <c r="M65" s="50">
        <f t="shared" si="9"/>
        <v>55.600000000000023</v>
      </c>
      <c r="N65" s="20">
        <f t="shared" si="10"/>
        <v>0.15552447552447557</v>
      </c>
      <c r="O65" s="60">
        <f t="shared" si="5"/>
        <v>3.0437400777358077E-2</v>
      </c>
      <c r="P65" s="42"/>
      <c r="Q65" s="34"/>
      <c r="R65" s="49"/>
    </row>
    <row r="66" spans="1:18" s="5" customFormat="1" ht="15" hidden="1" customHeight="1" outlineLevel="2">
      <c r="A66" s="5" t="s">
        <v>99</v>
      </c>
      <c r="B66" s="5" t="s">
        <v>100</v>
      </c>
      <c r="C66" s="38">
        <v>39.200000000000003</v>
      </c>
      <c r="D66" s="39">
        <f t="shared" si="7"/>
        <v>2.7188425498859059E-3</v>
      </c>
      <c r="E66" s="40">
        <v>45.3</v>
      </c>
      <c r="F66" s="39">
        <f t="shared" si="2"/>
        <v>3.0284190048334371E-3</v>
      </c>
      <c r="G66" s="40">
        <v>43.9</v>
      </c>
      <c r="H66" s="39">
        <f t="shared" si="3"/>
        <v>2.8260953533584829E-3</v>
      </c>
      <c r="I66" s="40">
        <v>45.5</v>
      </c>
      <c r="J66" s="39">
        <f t="shared" si="4"/>
        <v>2.8009307708407715E-3</v>
      </c>
      <c r="K66" s="40" t="s">
        <v>143</v>
      </c>
      <c r="L66" s="37"/>
      <c r="M66" s="50">
        <f t="shared" si="9"/>
        <v>6.2999999999999972</v>
      </c>
      <c r="N66" s="20">
        <f t="shared" si="10"/>
        <v>0.16071428571428559</v>
      </c>
      <c r="O66" s="60">
        <f t="shared" si="5"/>
        <v>3.4488421744128727E-3</v>
      </c>
      <c r="P66" s="42"/>
      <c r="Q66" s="34"/>
      <c r="R66" s="49"/>
    </row>
    <row r="67" spans="1:18" ht="15" hidden="1" customHeight="1" outlineLevel="2">
      <c r="A67" t="s">
        <v>101</v>
      </c>
      <c r="B67" s="1" t="s">
        <v>102</v>
      </c>
      <c r="C67" s="42">
        <v>1904.5</v>
      </c>
      <c r="D67" s="30">
        <f t="shared" si="7"/>
        <v>0.1320927458229007</v>
      </c>
      <c r="E67" s="35">
        <v>1942.9</v>
      </c>
      <c r="F67" s="30">
        <f t="shared" si="2"/>
        <v>0.12988775462452284</v>
      </c>
      <c r="G67" s="35">
        <v>2000.1</v>
      </c>
      <c r="H67" s="30">
        <f t="shared" si="3"/>
        <v>0.12875793431098637</v>
      </c>
      <c r="I67" s="35">
        <v>2094.4</v>
      </c>
      <c r="J67" s="39">
        <f t="shared" si="4"/>
        <v>0.12892899794393214</v>
      </c>
      <c r="K67" s="35">
        <v>2178.6</v>
      </c>
      <c r="L67" s="37">
        <f t="shared" si="6"/>
        <v>0.12968088715869924</v>
      </c>
      <c r="M67" s="51">
        <f t="shared" si="9"/>
        <v>189.90000000000009</v>
      </c>
      <c r="N67" s="19">
        <f t="shared" si="10"/>
        <v>9.9711210291415053E-2</v>
      </c>
      <c r="O67" s="60">
        <f t="shared" si="5"/>
        <v>0.10395795697158812</v>
      </c>
      <c r="P67" s="42">
        <f>+K67-C67</f>
        <v>274.09999999999991</v>
      </c>
      <c r="Q67" s="34">
        <f>+K67/C67-1</f>
        <v>0.14392228931478068</v>
      </c>
      <c r="R67" s="49">
        <f t="shared" si="8"/>
        <v>0.11508103115290948</v>
      </c>
    </row>
    <row r="68" spans="1:18" s="5" customFormat="1" ht="15" hidden="1" customHeight="1" outlineLevel="2">
      <c r="A68" s="5" t="s">
        <v>103</v>
      </c>
      <c r="B68" s="5" t="s">
        <v>104</v>
      </c>
      <c r="C68" s="38">
        <v>1739.8</v>
      </c>
      <c r="D68" s="39">
        <f t="shared" si="7"/>
        <v>0.12066944561968108</v>
      </c>
      <c r="E68" s="40">
        <v>1781</v>
      </c>
      <c r="F68" s="39">
        <f t="shared" si="2"/>
        <v>0.1190643321767848</v>
      </c>
      <c r="G68" s="40">
        <v>1833.6</v>
      </c>
      <c r="H68" s="39">
        <f t="shared" si="3"/>
        <v>0.11803937220770191</v>
      </c>
      <c r="I68" s="40">
        <v>1917.2</v>
      </c>
      <c r="J68" s="30">
        <f t="shared" si="4"/>
        <v>0.11802075766716325</v>
      </c>
      <c r="K68" s="40" t="s">
        <v>143</v>
      </c>
      <c r="L68" s="37"/>
      <c r="M68" s="50">
        <f t="shared" si="9"/>
        <v>177.40000000000009</v>
      </c>
      <c r="N68" s="20">
        <f t="shared" si="10"/>
        <v>0.1019657431888723</v>
      </c>
      <c r="O68" s="60">
        <f t="shared" si="5"/>
        <v>9.7115016149340358E-2</v>
      </c>
      <c r="P68" s="42"/>
      <c r="Q68" s="34"/>
      <c r="R68" s="49"/>
    </row>
    <row r="69" spans="1:18" s="5" customFormat="1" ht="15" hidden="1" customHeight="1" outlineLevel="2">
      <c r="A69" s="5" t="s">
        <v>105</v>
      </c>
      <c r="B69" s="5" t="s">
        <v>106</v>
      </c>
      <c r="C69" s="38">
        <v>164.6</v>
      </c>
      <c r="D69" s="39">
        <f t="shared" si="7"/>
        <v>1.1416364380388268E-2</v>
      </c>
      <c r="E69" s="40">
        <v>161.9</v>
      </c>
      <c r="F69" s="39">
        <f t="shared" si="2"/>
        <v>1.0823422447738046E-2</v>
      </c>
      <c r="G69" s="40">
        <v>166.5</v>
      </c>
      <c r="H69" s="39">
        <f t="shared" si="3"/>
        <v>1.0718562103284451E-2</v>
      </c>
      <c r="I69" s="40">
        <v>177.1</v>
      </c>
      <c r="J69" s="39">
        <f t="shared" si="4"/>
        <v>1.0902084384964849E-2</v>
      </c>
      <c r="K69" s="40" t="s">
        <v>143</v>
      </c>
      <c r="L69" s="37"/>
      <c r="M69" s="50">
        <f t="shared" si="9"/>
        <v>12.5</v>
      </c>
      <c r="N69" s="20">
        <f t="shared" si="10"/>
        <v>7.5941676792223634E-2</v>
      </c>
      <c r="O69" s="60">
        <f t="shared" si="5"/>
        <v>6.8429408222477669E-3</v>
      </c>
      <c r="P69" s="42"/>
      <c r="Q69" s="34"/>
      <c r="R69" s="49"/>
    </row>
    <row r="70" spans="1:18" ht="15" customHeight="1" outlineLevel="1" collapsed="1">
      <c r="A70" t="s">
        <v>107</v>
      </c>
      <c r="B70" s="1" t="s">
        <v>108</v>
      </c>
      <c r="C70" s="42">
        <v>1660.9</v>
      </c>
      <c r="D70" s="30">
        <f t="shared" si="7"/>
        <v>0.11519708140575258</v>
      </c>
      <c r="E70" s="35">
        <v>1727.3</v>
      </c>
      <c r="F70" s="30">
        <f t="shared" si="2"/>
        <v>0.11547435203198225</v>
      </c>
      <c r="G70" s="35">
        <v>1824.7</v>
      </c>
      <c r="H70" s="30">
        <f t="shared" si="3"/>
        <v>0.11746642804722605</v>
      </c>
      <c r="I70" s="35">
        <v>1937.2</v>
      </c>
      <c r="J70" s="39">
        <f t="shared" si="4"/>
        <v>0.11925193602797238</v>
      </c>
      <c r="K70" s="35">
        <v>2005.3</v>
      </c>
      <c r="L70" s="71">
        <f t="shared" si="6"/>
        <v>0.11936522676000166</v>
      </c>
      <c r="M70" s="51">
        <f t="shared" si="9"/>
        <v>276.29999999999995</v>
      </c>
      <c r="N70" s="19">
        <f t="shared" si="10"/>
        <v>0.16635559034258529</v>
      </c>
      <c r="O70" s="60">
        <f t="shared" si="5"/>
        <v>0.15125636393496461</v>
      </c>
      <c r="P70" s="42">
        <f>+K70-C70</f>
        <v>344.39999999999986</v>
      </c>
      <c r="Q70" s="80">
        <f>+K70/C70-1</f>
        <v>0.20735745680052964</v>
      </c>
      <c r="R70" s="71">
        <f t="shared" si="8"/>
        <v>0.14459652363758491</v>
      </c>
    </row>
    <row r="71" spans="1:18" ht="15" hidden="1" customHeight="1" outlineLevel="2">
      <c r="A71" t="s">
        <v>109</v>
      </c>
      <c r="B71" s="1" t="s">
        <v>110</v>
      </c>
      <c r="C71" s="42">
        <v>999.2</v>
      </c>
      <c r="D71" s="30">
        <f t="shared" si="7"/>
        <v>6.9302741730765241E-2</v>
      </c>
      <c r="E71" s="35">
        <v>1019</v>
      </c>
      <c r="F71" s="30">
        <f t="shared" si="2"/>
        <v>6.8122714479586594E-2</v>
      </c>
      <c r="G71" s="35">
        <v>1079.0999999999999</v>
      </c>
      <c r="H71" s="30">
        <f t="shared" si="3"/>
        <v>6.9467870063989495E-2</v>
      </c>
      <c r="I71" s="35">
        <v>1140.2</v>
      </c>
      <c r="J71" s="30">
        <f t="shared" si="4"/>
        <v>7.0189478349728524E-2</v>
      </c>
      <c r="K71" s="35">
        <v>1172.0999999999999</v>
      </c>
      <c r="L71" s="37">
        <f t="shared" si="6"/>
        <v>6.9769103019696771E-2</v>
      </c>
      <c r="M71" s="51">
        <f t="shared" si="9"/>
        <v>141</v>
      </c>
      <c r="N71" s="19">
        <f t="shared" si="10"/>
        <v>0.14111289031224983</v>
      </c>
      <c r="O71" s="60">
        <f t="shared" si="5"/>
        <v>7.7188372474954803E-2</v>
      </c>
      <c r="P71" s="42">
        <f>+K71-C71</f>
        <v>172.89999999999986</v>
      </c>
      <c r="Q71" s="34">
        <f>+K71/C71-1</f>
        <v>0.17303843074459557</v>
      </c>
      <c r="R71" s="49">
        <f t="shared" si="8"/>
        <v>7.2592157192039541E-2</v>
      </c>
    </row>
    <row r="72" spans="1:18" s="5" customFormat="1" ht="15" hidden="1" customHeight="1" outlineLevel="2">
      <c r="A72" s="5" t="s">
        <v>111</v>
      </c>
      <c r="B72" s="5" t="s">
        <v>112</v>
      </c>
      <c r="C72" s="38">
        <v>214</v>
      </c>
      <c r="D72" s="39">
        <f t="shared" si="7"/>
        <v>1.4842660859071016E-2</v>
      </c>
      <c r="E72" s="40">
        <v>205.6</v>
      </c>
      <c r="F72" s="39">
        <f t="shared" si="2"/>
        <v>1.3744877425910698E-2</v>
      </c>
      <c r="G72" s="40">
        <v>218.8</v>
      </c>
      <c r="H72" s="39">
        <f t="shared" si="3"/>
        <v>1.4085413742934764E-2</v>
      </c>
      <c r="I72" s="40">
        <v>225.2</v>
      </c>
      <c r="J72" s="30">
        <f t="shared" si="4"/>
        <v>1.3863068342710807E-2</v>
      </c>
      <c r="K72" s="40" t="s">
        <v>143</v>
      </c>
      <c r="L72" s="37"/>
      <c r="M72" s="50">
        <f t="shared" ref="M72:M100" si="11">+I72-C72</f>
        <v>11.199999999999989</v>
      </c>
      <c r="N72" s="20">
        <f t="shared" si="10"/>
        <v>5.2336448598130803E-2</v>
      </c>
      <c r="O72" s="60">
        <f t="shared" si="5"/>
        <v>6.1312749767339922E-3</v>
      </c>
      <c r="P72" s="42"/>
      <c r="Q72" s="34"/>
      <c r="R72" s="49"/>
    </row>
    <row r="73" spans="1:18" s="5" customFormat="1" ht="15" hidden="1" customHeight="1" outlineLevel="2">
      <c r="A73" s="5" t="s">
        <v>113</v>
      </c>
      <c r="B73" s="5" t="s">
        <v>114</v>
      </c>
      <c r="C73" s="38">
        <v>180.4</v>
      </c>
      <c r="D73" s="39">
        <f t="shared" si="7"/>
        <v>1.251222438774024E-2</v>
      </c>
      <c r="E73" s="40">
        <v>189.9</v>
      </c>
      <c r="F73" s="39">
        <f t="shared" si="2"/>
        <v>1.269529291430176E-2</v>
      </c>
      <c r="G73" s="40">
        <v>206.6</v>
      </c>
      <c r="H73" s="39">
        <f t="shared" si="3"/>
        <v>1.3300029612844249E-2</v>
      </c>
      <c r="I73" s="40">
        <v>229.8</v>
      </c>
      <c r="J73" s="39">
        <f t="shared" si="4"/>
        <v>1.4146239365696908E-2</v>
      </c>
      <c r="K73" s="40" t="s">
        <v>143</v>
      </c>
      <c r="L73" s="37"/>
      <c r="M73" s="50">
        <f t="shared" si="11"/>
        <v>49.400000000000006</v>
      </c>
      <c r="N73" s="20">
        <f t="shared" ref="N73:N100" si="12">+I73/C73-1</f>
        <v>0.27383592017738367</v>
      </c>
      <c r="O73" s="60">
        <f t="shared" si="5"/>
        <v>2.7043302129523175E-2</v>
      </c>
      <c r="P73" s="42"/>
      <c r="Q73" s="34"/>
      <c r="R73" s="49"/>
    </row>
    <row r="74" spans="1:18" s="5" customFormat="1" ht="15" hidden="1" customHeight="1" outlineLevel="2">
      <c r="A74" s="5" t="s">
        <v>115</v>
      </c>
      <c r="B74" s="5" t="s">
        <v>116</v>
      </c>
      <c r="C74" s="38">
        <v>604.9</v>
      </c>
      <c r="D74" s="39">
        <f t="shared" si="7"/>
        <v>4.1954792306785317E-2</v>
      </c>
      <c r="E74" s="40">
        <v>623.5</v>
      </c>
      <c r="F74" s="39">
        <f t="shared" si="2"/>
        <v>4.1682544139374132E-2</v>
      </c>
      <c r="G74" s="40">
        <v>653.70000000000005</v>
      </c>
      <c r="H74" s="39">
        <f t="shared" si="3"/>
        <v>4.2082426708210489E-2</v>
      </c>
      <c r="I74" s="40">
        <v>685.1</v>
      </c>
      <c r="J74" s="39">
        <f t="shared" si="4"/>
        <v>4.2174014749516764E-2</v>
      </c>
      <c r="K74" s="40" t="s">
        <v>143</v>
      </c>
      <c r="L74" s="37"/>
      <c r="M74" s="50">
        <f t="shared" si="11"/>
        <v>80.200000000000045</v>
      </c>
      <c r="N74" s="20">
        <f t="shared" si="12"/>
        <v>0.13258389816498606</v>
      </c>
      <c r="O74" s="60">
        <f t="shared" si="5"/>
        <v>4.3904308315541693E-2</v>
      </c>
      <c r="P74" s="42"/>
      <c r="Q74" s="34"/>
      <c r="R74" s="49"/>
    </row>
    <row r="75" spans="1:18" ht="15" hidden="1" customHeight="1" outlineLevel="2">
      <c r="A75" t="s">
        <v>117</v>
      </c>
      <c r="B75" s="1" t="s">
        <v>118</v>
      </c>
      <c r="C75" s="42">
        <v>247.7</v>
      </c>
      <c r="D75" s="30">
        <f t="shared" si="7"/>
        <v>1.7180033153233132E-2</v>
      </c>
      <c r="E75" s="35">
        <v>268.60000000000002</v>
      </c>
      <c r="F75" s="30">
        <f t="shared" ref="F75:F100" si="13">+E75/$E$8</f>
        <v>1.7956585975679056E-2</v>
      </c>
      <c r="G75" s="35">
        <v>282.89999999999998</v>
      </c>
      <c r="H75" s="30">
        <f t="shared" ref="H75:H100" si="14">+G75/$G$8</f>
        <v>1.8211899213328355E-2</v>
      </c>
      <c r="I75" s="35">
        <v>307.7</v>
      </c>
      <c r="J75" s="39">
        <f t="shared" ref="J75:J100" si="15">+I75/$I$8</f>
        <v>1.8941679081048469E-2</v>
      </c>
      <c r="K75" s="35">
        <v>327.9</v>
      </c>
      <c r="L75" s="37">
        <f t="shared" ref="L75:L98" si="16">+K75/$K$8</f>
        <v>1.9518205682244324E-2</v>
      </c>
      <c r="M75" s="51">
        <f t="shared" si="11"/>
        <v>60</v>
      </c>
      <c r="N75" s="19">
        <f t="shared" si="12"/>
        <v>0.24222850222042802</v>
      </c>
      <c r="O75" s="60">
        <f t="shared" ref="O75:O98" si="17">+M75/$M$8</f>
        <v>3.2846115946789281E-2</v>
      </c>
      <c r="P75" s="42">
        <f>+K75-C75</f>
        <v>80.199999999999989</v>
      </c>
      <c r="Q75" s="34">
        <f>+K75/C75-1</f>
        <v>0.32377876463463862</v>
      </c>
      <c r="R75" s="49">
        <f t="shared" ref="R75:R98" si="18">+P75/$P$8</f>
        <v>3.3672012763456188E-2</v>
      </c>
    </row>
    <row r="76" spans="1:18" ht="15" hidden="1" customHeight="1" outlineLevel="2">
      <c r="A76" t="s">
        <v>119</v>
      </c>
      <c r="B76" s="1" t="s">
        <v>120</v>
      </c>
      <c r="C76" s="42">
        <v>414</v>
      </c>
      <c r="D76" s="30">
        <f t="shared" si="7"/>
        <v>2.8714306521754208E-2</v>
      </c>
      <c r="E76" s="35">
        <v>439.6</v>
      </c>
      <c r="F76" s="30">
        <f t="shared" si="13"/>
        <v>2.9388366325050309E-2</v>
      </c>
      <c r="G76" s="35">
        <v>462.8</v>
      </c>
      <c r="H76" s="30">
        <f t="shared" si="14"/>
        <v>2.9793096344745008E-2</v>
      </c>
      <c r="I76" s="35">
        <v>489.4</v>
      </c>
      <c r="J76" s="30">
        <f t="shared" si="15"/>
        <v>3.0126934488999418E-2</v>
      </c>
      <c r="K76" s="35">
        <v>505.3</v>
      </c>
      <c r="L76" s="37">
        <f t="shared" si="16"/>
        <v>3.0077918058060558E-2</v>
      </c>
      <c r="M76" s="51">
        <f t="shared" si="11"/>
        <v>75.399999999999977</v>
      </c>
      <c r="N76" s="19">
        <f t="shared" si="12"/>
        <v>0.18212560386473431</v>
      </c>
      <c r="O76" s="60">
        <f t="shared" si="17"/>
        <v>4.1276619039798512E-2</v>
      </c>
      <c r="P76" s="42">
        <f>+K76-C76</f>
        <v>91.300000000000011</v>
      </c>
      <c r="Q76" s="34">
        <f>+K76/C76-1</f>
        <v>0.22053140096618362</v>
      </c>
      <c r="R76" s="49">
        <f t="shared" si="18"/>
        <v>3.8332353682089162E-2</v>
      </c>
    </row>
    <row r="77" spans="1:18" s="5" customFormat="1" ht="15" hidden="1" customHeight="1" outlineLevel="2">
      <c r="A77" s="5" t="s">
        <v>121</v>
      </c>
      <c r="B77" s="5" t="s">
        <v>122</v>
      </c>
      <c r="C77" s="38">
        <v>376.7</v>
      </c>
      <c r="D77" s="39">
        <f t="shared" si="7"/>
        <v>2.6127244605663794E-2</v>
      </c>
      <c r="E77" s="40">
        <v>394</v>
      </c>
      <c r="F77" s="39">
        <f t="shared" si="13"/>
        <v>2.6339891565217974E-2</v>
      </c>
      <c r="G77" s="40">
        <v>418.9</v>
      </c>
      <c r="H77" s="39">
        <f t="shared" si="14"/>
        <v>2.6967000991386526E-2</v>
      </c>
      <c r="I77" s="40">
        <v>444.1</v>
      </c>
      <c r="J77" s="30">
        <f t="shared" si="15"/>
        <v>2.7338315501766741E-2</v>
      </c>
      <c r="K77" s="40" t="s">
        <v>143</v>
      </c>
      <c r="L77" s="37"/>
      <c r="M77" s="50">
        <f t="shared" si="11"/>
        <v>67.400000000000034</v>
      </c>
      <c r="N77" s="20">
        <f t="shared" si="12"/>
        <v>0.17892221927263074</v>
      </c>
      <c r="O77" s="60">
        <f t="shared" si="17"/>
        <v>3.6897136913559975E-2</v>
      </c>
      <c r="P77" s="42"/>
      <c r="Q77" s="34"/>
      <c r="R77" s="49"/>
    </row>
    <row r="78" spans="1:18" s="5" customFormat="1" ht="15" hidden="1" customHeight="1" outlineLevel="2">
      <c r="A78" s="5" t="s">
        <v>123</v>
      </c>
      <c r="B78" s="5" t="s">
        <v>124</v>
      </c>
      <c r="C78" s="38">
        <v>37.299999999999997</v>
      </c>
      <c r="D78" s="39">
        <f t="shared" ref="D78:D104" si="19">+C78/$C$8</f>
        <v>2.5870619160904152E-3</v>
      </c>
      <c r="E78" s="40">
        <v>45.6</v>
      </c>
      <c r="F78" s="39">
        <f t="shared" si="13"/>
        <v>3.048474759832334E-3</v>
      </c>
      <c r="G78" s="40">
        <v>43.9</v>
      </c>
      <c r="H78" s="39">
        <f t="shared" si="14"/>
        <v>2.8260953533584829E-3</v>
      </c>
      <c r="I78" s="40">
        <v>45.2</v>
      </c>
      <c r="J78" s="39">
        <f t="shared" si="15"/>
        <v>2.7824630954286348E-3</v>
      </c>
      <c r="K78" s="40" t="s">
        <v>143</v>
      </c>
      <c r="L78" s="37"/>
      <c r="M78" s="50">
        <f t="shared" si="11"/>
        <v>7.9000000000000057</v>
      </c>
      <c r="N78" s="20">
        <f t="shared" si="12"/>
        <v>0.21179624664879371</v>
      </c>
      <c r="O78" s="60">
        <f t="shared" si="17"/>
        <v>4.3247385996605919E-3</v>
      </c>
      <c r="P78" s="42"/>
      <c r="Q78" s="34"/>
      <c r="R78" s="49"/>
    </row>
    <row r="79" spans="1:18" ht="15" customHeight="1" outlineLevel="1" collapsed="1">
      <c r="A79" t="s">
        <v>125</v>
      </c>
      <c r="B79" s="1" t="s">
        <v>9</v>
      </c>
      <c r="C79" s="42">
        <v>1215.9000000000001</v>
      </c>
      <c r="D79" s="30">
        <f t="shared" si="19"/>
        <v>8.433266980628247E-2</v>
      </c>
      <c r="E79" s="35">
        <v>1248</v>
      </c>
      <c r="F79" s="30">
        <f t="shared" si="13"/>
        <v>8.3431940795411247E-2</v>
      </c>
      <c r="G79" s="35">
        <v>1283.0999999999999</v>
      </c>
      <c r="H79" s="30">
        <f t="shared" si="14"/>
        <v>8.260052273107675E-2</v>
      </c>
      <c r="I79" s="35">
        <v>1339.7</v>
      </c>
      <c r="J79" s="39">
        <f t="shared" si="15"/>
        <v>8.2470482498799597E-2</v>
      </c>
      <c r="K79" s="35">
        <v>1388</v>
      </c>
      <c r="L79" s="71">
        <f t="shared" si="16"/>
        <v>8.2620522985529493E-2</v>
      </c>
      <c r="M79" s="51">
        <f t="shared" si="11"/>
        <v>123.79999999999995</v>
      </c>
      <c r="N79" s="19">
        <f t="shared" si="12"/>
        <v>0.10181758368286853</v>
      </c>
      <c r="O79" s="60">
        <f t="shared" si="17"/>
        <v>6.777248590354186E-2</v>
      </c>
      <c r="P79" s="42">
        <f>+K79-C79</f>
        <v>172.09999999999991</v>
      </c>
      <c r="Q79" s="34">
        <f>+K79/C79-1</f>
        <v>0.14154124516818811</v>
      </c>
      <c r="R79" s="49">
        <f t="shared" si="18"/>
        <v>7.2256276765471417E-2</v>
      </c>
    </row>
    <row r="80" spans="1:18" ht="15" hidden="1" customHeight="1" outlineLevel="2">
      <c r="A80" t="s">
        <v>10</v>
      </c>
      <c r="B80" s="1" t="s">
        <v>11</v>
      </c>
      <c r="C80" s="42">
        <v>163.5</v>
      </c>
      <c r="D80" s="30">
        <f t="shared" si="19"/>
        <v>1.134007032924351E-2</v>
      </c>
      <c r="E80" s="35">
        <v>169.5</v>
      </c>
      <c r="F80" s="30">
        <f t="shared" si="13"/>
        <v>1.1331501574376767E-2</v>
      </c>
      <c r="G80" s="35">
        <v>174</v>
      </c>
      <c r="H80" s="30">
        <f t="shared" si="14"/>
        <v>1.1201380216045012E-2</v>
      </c>
      <c r="I80" s="35">
        <v>182.3</v>
      </c>
      <c r="J80" s="30">
        <f t="shared" si="15"/>
        <v>1.1222190758775225E-2</v>
      </c>
      <c r="K80" s="35">
        <v>187.1</v>
      </c>
      <c r="L80" s="37">
        <f t="shared" si="16"/>
        <v>1.1137103638755454E-2</v>
      </c>
      <c r="M80" s="51">
        <f t="shared" si="11"/>
        <v>18.800000000000011</v>
      </c>
      <c r="N80" s="19">
        <f t="shared" si="12"/>
        <v>0.1149847094801224</v>
      </c>
      <c r="O80" s="60">
        <f t="shared" si="17"/>
        <v>1.0291782996660647E-2</v>
      </c>
      <c r="P80" s="42">
        <f>+K80-C80</f>
        <v>23.599999999999994</v>
      </c>
      <c r="Q80" s="34">
        <f>+K80/C80-1</f>
        <v>0.1443425076452598</v>
      </c>
      <c r="R80" s="49">
        <f t="shared" si="18"/>
        <v>9.9084725837601736E-3</v>
      </c>
    </row>
    <row r="81" spans="1:18" ht="15" hidden="1" customHeight="1" outlineLevel="2">
      <c r="A81" t="s">
        <v>12</v>
      </c>
      <c r="B81" s="1" t="s">
        <v>13</v>
      </c>
      <c r="C81" s="42">
        <v>1052.3</v>
      </c>
      <c r="D81" s="30">
        <f t="shared" si="19"/>
        <v>7.2985663654207611E-2</v>
      </c>
      <c r="E81" s="35">
        <v>1078.4000000000001</v>
      </c>
      <c r="F81" s="30">
        <f t="shared" si="13"/>
        <v>7.2093753969368193E-2</v>
      </c>
      <c r="G81" s="35">
        <v>1109.0999999999999</v>
      </c>
      <c r="H81" s="30">
        <f t="shared" si="14"/>
        <v>7.1399142515031738E-2</v>
      </c>
      <c r="I81" s="35">
        <v>1157.4000000000001</v>
      </c>
      <c r="J81" s="30">
        <f t="shared" si="15"/>
        <v>7.124829174002438E-2</v>
      </c>
      <c r="K81" s="35">
        <v>1200.9000000000001</v>
      </c>
      <c r="L81" s="37">
        <f t="shared" si="16"/>
        <v>7.1483419346774046E-2</v>
      </c>
      <c r="M81" s="51">
        <f t="shared" si="11"/>
        <v>105.10000000000014</v>
      </c>
      <c r="N81" s="19">
        <f t="shared" si="12"/>
        <v>9.9876461085242063E-2</v>
      </c>
      <c r="O81" s="60">
        <f t="shared" si="17"/>
        <v>5.7535446433459293E-2</v>
      </c>
      <c r="P81" s="42">
        <f>+K81-C81</f>
        <v>148.60000000000014</v>
      </c>
      <c r="Q81" s="34">
        <f>+K81/C81-1</f>
        <v>0.14121448256200719</v>
      </c>
      <c r="R81" s="49">
        <f t="shared" si="18"/>
        <v>6.2389789235032356E-2</v>
      </c>
    </row>
    <row r="82" spans="1:18" s="5" customFormat="1" ht="15" hidden="1" customHeight="1" outlineLevel="2">
      <c r="A82" s="5" t="s">
        <v>14</v>
      </c>
      <c r="B82" s="5" t="s">
        <v>15</v>
      </c>
      <c r="C82" s="38">
        <v>498.6</v>
      </c>
      <c r="D82" s="39">
        <f t="shared" si="19"/>
        <v>3.4582012637069198E-2</v>
      </c>
      <c r="E82" s="40">
        <v>516.70000000000005</v>
      </c>
      <c r="F82" s="39">
        <f t="shared" si="13"/>
        <v>3.4542695359766826E-2</v>
      </c>
      <c r="G82" s="40">
        <v>535.9</v>
      </c>
      <c r="H82" s="39">
        <f t="shared" si="14"/>
        <v>3.4498963550451275E-2</v>
      </c>
      <c r="I82" s="40">
        <v>561.4</v>
      </c>
      <c r="J82" s="30">
        <f t="shared" si="15"/>
        <v>3.4559176587912285E-2</v>
      </c>
      <c r="K82" s="40" t="s">
        <v>143</v>
      </c>
      <c r="L82" s="37"/>
      <c r="M82" s="50">
        <f t="shared" si="11"/>
        <v>62.799999999999955</v>
      </c>
      <c r="N82" s="20">
        <f t="shared" si="12"/>
        <v>0.12595266746891287</v>
      </c>
      <c r="O82" s="60">
        <f t="shared" si="17"/>
        <v>3.4378934690972751E-2</v>
      </c>
      <c r="P82" s="42"/>
      <c r="Q82" s="34"/>
      <c r="R82" s="49"/>
    </row>
    <row r="83" spans="1:18" s="5" customFormat="1" ht="15" hidden="1" customHeight="1" outlineLevel="2">
      <c r="A83" s="5" t="s">
        <v>16</v>
      </c>
      <c r="B83" s="5" t="s">
        <v>17</v>
      </c>
      <c r="C83" s="38">
        <v>343.7</v>
      </c>
      <c r="D83" s="39">
        <f t="shared" si="19"/>
        <v>2.3838423071321065E-2</v>
      </c>
      <c r="E83" s="40">
        <v>345.7</v>
      </c>
      <c r="F83" s="39">
        <f t="shared" si="13"/>
        <v>2.3110915010395566E-2</v>
      </c>
      <c r="G83" s="40">
        <v>355.5</v>
      </c>
      <c r="H83" s="39">
        <f t="shared" si="14"/>
        <v>2.2885578544850585E-2</v>
      </c>
      <c r="I83" s="40">
        <v>371.7</v>
      </c>
      <c r="J83" s="39">
        <f t="shared" si="15"/>
        <v>2.2881449835637689E-2</v>
      </c>
      <c r="K83" s="40" t="s">
        <v>143</v>
      </c>
      <c r="L83" s="37"/>
      <c r="M83" s="50">
        <f t="shared" si="11"/>
        <v>28</v>
      </c>
      <c r="N83" s="20">
        <f t="shared" si="12"/>
        <v>8.1466395112016254E-2</v>
      </c>
      <c r="O83" s="60">
        <f t="shared" si="17"/>
        <v>1.5328187441834997E-2</v>
      </c>
      <c r="P83" s="42"/>
      <c r="Q83" s="34"/>
      <c r="R83" s="49"/>
    </row>
    <row r="84" spans="1:18" s="5" customFormat="1" ht="15" hidden="1" customHeight="1" outlineLevel="2">
      <c r="A84" s="5" t="s">
        <v>18</v>
      </c>
      <c r="B84" s="5" t="s">
        <v>19</v>
      </c>
      <c r="C84" s="38">
        <v>121</v>
      </c>
      <c r="D84" s="39">
        <f t="shared" si="19"/>
        <v>8.3923456259233312E-3</v>
      </c>
      <c r="E84" s="40">
        <v>124.4</v>
      </c>
      <c r="F84" s="39">
        <f t="shared" si="13"/>
        <v>8.3164530728759289E-3</v>
      </c>
      <c r="G84" s="40">
        <v>126.5</v>
      </c>
      <c r="H84" s="39">
        <f t="shared" si="14"/>
        <v>8.1435321685614601E-3</v>
      </c>
      <c r="I84" s="40">
        <v>129.69999999999999</v>
      </c>
      <c r="J84" s="39">
        <f t="shared" si="15"/>
        <v>7.9841916698472105E-3</v>
      </c>
      <c r="K84" s="40" t="s">
        <v>143</v>
      </c>
      <c r="L84" s="37"/>
      <c r="M84" s="50">
        <f t="shared" si="11"/>
        <v>8.6999999999999886</v>
      </c>
      <c r="N84" s="20">
        <f t="shared" si="12"/>
        <v>7.1900826446280819E-2</v>
      </c>
      <c r="O84" s="60">
        <f t="shared" si="17"/>
        <v>4.7626868122844388E-3</v>
      </c>
      <c r="P84" s="42"/>
      <c r="Q84" s="34"/>
      <c r="R84" s="49"/>
    </row>
    <row r="85" spans="1:18" s="5" customFormat="1" ht="15" hidden="1" customHeight="1" outlineLevel="2">
      <c r="A85" s="5" t="s">
        <v>20</v>
      </c>
      <c r="B85" s="5" t="s">
        <v>21</v>
      </c>
      <c r="C85" s="38">
        <v>89.1</v>
      </c>
      <c r="D85" s="39">
        <f t="shared" si="19"/>
        <v>6.179818142725362E-3</v>
      </c>
      <c r="E85" s="40">
        <v>91.7</v>
      </c>
      <c r="F85" s="39">
        <f t="shared" si="13"/>
        <v>6.1303757779961636E-3</v>
      </c>
      <c r="G85" s="40">
        <v>91.2</v>
      </c>
      <c r="H85" s="39">
        <f t="shared" si="14"/>
        <v>5.8710682511684204E-3</v>
      </c>
      <c r="I85" s="40">
        <v>94.5</v>
      </c>
      <c r="J85" s="39">
        <f t="shared" si="15"/>
        <v>5.8173177548231413E-3</v>
      </c>
      <c r="K85" s="40" t="s">
        <v>143</v>
      </c>
      <c r="L85" s="37"/>
      <c r="M85" s="50">
        <f t="shared" si="11"/>
        <v>5.4000000000000057</v>
      </c>
      <c r="N85" s="20">
        <f t="shared" si="12"/>
        <v>6.0606060606060774E-2</v>
      </c>
      <c r="O85" s="60">
        <f t="shared" si="17"/>
        <v>2.9561504352110381E-3</v>
      </c>
      <c r="P85" s="42"/>
      <c r="Q85" s="34"/>
      <c r="R85" s="49"/>
    </row>
    <row r="86" spans="1:18" ht="15" customHeight="1" outlineLevel="1" collapsed="1">
      <c r="A86" t="s">
        <v>22</v>
      </c>
      <c r="B86" s="1" t="s">
        <v>23</v>
      </c>
      <c r="C86" s="42">
        <v>522.70000000000005</v>
      </c>
      <c r="D86" s="30">
        <f t="shared" si="19"/>
        <v>3.6253545939422524E-2</v>
      </c>
      <c r="E86" s="35">
        <v>540.70000000000005</v>
      </c>
      <c r="F86" s="30">
        <f t="shared" si="13"/>
        <v>3.6147155759678577E-2</v>
      </c>
      <c r="G86" s="35">
        <v>562.79999999999995</v>
      </c>
      <c r="H86" s="30">
        <f t="shared" si="14"/>
        <v>3.6230671181552487E-2</v>
      </c>
      <c r="I86" s="35">
        <v>596.5</v>
      </c>
      <c r="J86" s="39">
        <f t="shared" si="15"/>
        <v>3.6719894611132314E-2</v>
      </c>
      <c r="K86" s="35">
        <v>622.6</v>
      </c>
      <c r="L86" s="37">
        <f t="shared" si="16"/>
        <v>3.7060185598552356E-2</v>
      </c>
      <c r="M86" s="51">
        <f t="shared" si="11"/>
        <v>73.799999999999955</v>
      </c>
      <c r="N86" s="19">
        <f t="shared" si="12"/>
        <v>0.141189975129137</v>
      </c>
      <c r="O86" s="60">
        <f t="shared" si="17"/>
        <v>4.0400722614550785E-2</v>
      </c>
      <c r="P86" s="42">
        <f>+K86-C86</f>
        <v>99.899999999999977</v>
      </c>
      <c r="Q86" s="34">
        <f>+K86/C86-1</f>
        <v>0.1911230151138319</v>
      </c>
      <c r="R86" s="49">
        <f t="shared" si="18"/>
        <v>4.194306826769667E-2</v>
      </c>
    </row>
    <row r="87" spans="1:18" ht="15" hidden="1" customHeight="1" outlineLevel="2">
      <c r="A87" t="s">
        <v>24</v>
      </c>
      <c r="B87" s="1" t="s">
        <v>25</v>
      </c>
      <c r="C87" s="42">
        <v>138.5</v>
      </c>
      <c r="D87" s="30">
        <f t="shared" si="19"/>
        <v>9.6061146214081114E-3</v>
      </c>
      <c r="E87" s="35">
        <v>144.1</v>
      </c>
      <c r="F87" s="30">
        <f t="shared" si="13"/>
        <v>9.6334476511368266E-3</v>
      </c>
      <c r="G87" s="35">
        <v>150.30000000000001</v>
      </c>
      <c r="H87" s="30">
        <f t="shared" si="14"/>
        <v>9.675674979721641E-3</v>
      </c>
      <c r="I87" s="35">
        <v>157.30000000000001</v>
      </c>
      <c r="J87" s="30">
        <f t="shared" si="15"/>
        <v>9.6832178077638116E-3</v>
      </c>
      <c r="K87" s="35">
        <v>162.5</v>
      </c>
      <c r="L87" s="37">
        <f t="shared" si="16"/>
        <v>9.67279177604362E-3</v>
      </c>
      <c r="M87" s="51">
        <f t="shared" si="11"/>
        <v>18.800000000000011</v>
      </c>
      <c r="N87" s="19">
        <f t="shared" si="12"/>
        <v>0.13574007220216622</v>
      </c>
      <c r="O87" s="60">
        <f t="shared" si="17"/>
        <v>1.0291782996660647E-2</v>
      </c>
      <c r="P87" s="42">
        <f>+K87-C87</f>
        <v>24</v>
      </c>
      <c r="Q87" s="34">
        <f>+K87/C87-1</f>
        <v>0.1732851985559567</v>
      </c>
      <c r="R87" s="49">
        <f t="shared" si="18"/>
        <v>1.0076412797044248E-2</v>
      </c>
    </row>
    <row r="88" spans="1:18" s="5" customFormat="1" ht="15" hidden="1" customHeight="1" outlineLevel="2">
      <c r="A88" s="5" t="s">
        <v>26</v>
      </c>
      <c r="B88" s="5" t="s">
        <v>27</v>
      </c>
      <c r="C88" s="38">
        <v>78.3</v>
      </c>
      <c r="D88" s="39">
        <f t="shared" si="19"/>
        <v>5.43074927694047E-3</v>
      </c>
      <c r="E88" s="40">
        <v>78.3</v>
      </c>
      <c r="F88" s="39">
        <f t="shared" si="13"/>
        <v>5.2345520547120994E-3</v>
      </c>
      <c r="G88" s="40">
        <v>82.2</v>
      </c>
      <c r="H88" s="39">
        <f t="shared" si="14"/>
        <v>5.2916865158557473E-3</v>
      </c>
      <c r="I88" s="40">
        <v>86.5</v>
      </c>
      <c r="J88" s="30">
        <f t="shared" si="15"/>
        <v>5.3248464104994888E-3</v>
      </c>
      <c r="K88" s="40" t="s">
        <v>143</v>
      </c>
      <c r="L88" s="37"/>
      <c r="M88" s="50">
        <f t="shared" si="11"/>
        <v>8.2000000000000028</v>
      </c>
      <c r="N88" s="20">
        <f t="shared" si="12"/>
        <v>0.1047254150702428</v>
      </c>
      <c r="O88" s="60">
        <f t="shared" si="17"/>
        <v>4.4889691793945363E-3</v>
      </c>
      <c r="P88" s="42"/>
      <c r="Q88" s="34"/>
      <c r="R88" s="49"/>
    </row>
    <row r="89" spans="1:18" s="5" customFormat="1" ht="15" hidden="1" customHeight="1" outlineLevel="2">
      <c r="A89" s="5" t="s">
        <v>28</v>
      </c>
      <c r="B89" s="5" t="s">
        <v>29</v>
      </c>
      <c r="C89" s="38">
        <v>60.3</v>
      </c>
      <c r="D89" s="39">
        <f t="shared" si="19"/>
        <v>4.1823011672989822E-3</v>
      </c>
      <c r="E89" s="40">
        <v>65.8</v>
      </c>
      <c r="F89" s="39">
        <f t="shared" si="13"/>
        <v>4.3988955964247272E-3</v>
      </c>
      <c r="G89" s="40">
        <v>68.099999999999994</v>
      </c>
      <c r="H89" s="39">
        <f t="shared" si="14"/>
        <v>4.383988463865892E-3</v>
      </c>
      <c r="I89" s="40">
        <v>70.8</v>
      </c>
      <c r="J89" s="39">
        <f t="shared" si="15"/>
        <v>4.358371397264321E-3</v>
      </c>
      <c r="K89" s="40" t="s">
        <v>143</v>
      </c>
      <c r="L89" s="37"/>
      <c r="M89" s="50">
        <f t="shared" si="11"/>
        <v>10.5</v>
      </c>
      <c r="N89" s="20">
        <f t="shared" si="12"/>
        <v>0.17412935323383083</v>
      </c>
      <c r="O89" s="60">
        <f t="shared" si="17"/>
        <v>5.7480702906881238E-3</v>
      </c>
      <c r="P89" s="42"/>
      <c r="Q89" s="34"/>
      <c r="R89" s="49"/>
    </row>
    <row r="90" spans="1:18" ht="15" hidden="1" customHeight="1" outlineLevel="2">
      <c r="A90" t="s">
        <v>30</v>
      </c>
      <c r="B90" s="1" t="s">
        <v>31</v>
      </c>
      <c r="C90" s="42">
        <v>384.2</v>
      </c>
      <c r="D90" s="30">
        <f t="shared" si="19"/>
        <v>2.6647431318014413E-2</v>
      </c>
      <c r="E90" s="35">
        <v>396.6</v>
      </c>
      <c r="F90" s="30">
        <f t="shared" si="13"/>
        <v>2.6513708108541749E-2</v>
      </c>
      <c r="G90" s="35">
        <v>412.5</v>
      </c>
      <c r="H90" s="30">
        <f t="shared" si="14"/>
        <v>2.6554996201830848E-2</v>
      </c>
      <c r="I90" s="35">
        <v>439.2</v>
      </c>
      <c r="J90" s="39">
        <f t="shared" si="15"/>
        <v>2.7036676803368503E-2</v>
      </c>
      <c r="K90" s="35">
        <v>460.1</v>
      </c>
      <c r="L90" s="37">
        <f t="shared" si="16"/>
        <v>2.7387393822508734E-2</v>
      </c>
      <c r="M90" s="51">
        <f t="shared" si="11"/>
        <v>55</v>
      </c>
      <c r="N90" s="19">
        <f t="shared" si="12"/>
        <v>0.14315460697553362</v>
      </c>
      <c r="O90" s="60">
        <f t="shared" si="17"/>
        <v>3.0108939617890171E-2</v>
      </c>
      <c r="P90" s="42">
        <f>+K90-C90</f>
        <v>75.900000000000034</v>
      </c>
      <c r="Q90" s="34">
        <f>+K90/C90-1</f>
        <v>0.19755335762623649</v>
      </c>
      <c r="R90" s="49">
        <f t="shared" si="18"/>
        <v>3.1866655470652448E-2</v>
      </c>
    </row>
    <row r="91" spans="1:18" s="5" customFormat="1" ht="15" hidden="1" customHeight="1" outlineLevel="2">
      <c r="A91" s="5" t="s">
        <v>32</v>
      </c>
      <c r="B91" s="5" t="s">
        <v>33</v>
      </c>
      <c r="C91" s="38">
        <v>107.1</v>
      </c>
      <c r="D91" s="39">
        <f t="shared" si="19"/>
        <v>7.428266252366849E-3</v>
      </c>
      <c r="E91" s="40">
        <v>111</v>
      </c>
      <c r="F91" s="39">
        <f t="shared" si="13"/>
        <v>7.4206293495918656E-3</v>
      </c>
      <c r="G91" s="40">
        <v>119.5</v>
      </c>
      <c r="H91" s="39">
        <f t="shared" si="14"/>
        <v>7.6929019299849365E-3</v>
      </c>
      <c r="I91" s="40">
        <v>124.7</v>
      </c>
      <c r="J91" s="30">
        <f t="shared" si="15"/>
        <v>7.6763970796449284E-3</v>
      </c>
      <c r="K91" s="40" t="s">
        <v>143</v>
      </c>
      <c r="L91" s="37"/>
      <c r="M91" s="50">
        <f t="shared" si="11"/>
        <v>17.600000000000009</v>
      </c>
      <c r="N91" s="20">
        <f t="shared" si="12"/>
        <v>0.16433239962651736</v>
      </c>
      <c r="O91" s="60">
        <f t="shared" si="17"/>
        <v>9.6348606777248592E-3</v>
      </c>
      <c r="P91" s="42"/>
      <c r="Q91" s="34"/>
      <c r="R91" s="49"/>
    </row>
    <row r="92" spans="1:18" s="5" customFormat="1" ht="15" hidden="1" customHeight="1" outlineLevel="2">
      <c r="A92" s="5" t="s">
        <v>34</v>
      </c>
      <c r="B92" s="5" t="s">
        <v>35</v>
      </c>
      <c r="C92" s="38">
        <v>277.10000000000002</v>
      </c>
      <c r="D92" s="39">
        <f t="shared" si="19"/>
        <v>1.9219165065647564E-2</v>
      </c>
      <c r="E92" s="40">
        <v>285.60000000000002</v>
      </c>
      <c r="F92" s="39">
        <f t="shared" si="13"/>
        <v>1.9093078758949882E-2</v>
      </c>
      <c r="G92" s="40">
        <v>293.10000000000002</v>
      </c>
      <c r="H92" s="39">
        <f t="shared" si="14"/>
        <v>1.8868531846682721E-2</v>
      </c>
      <c r="I92" s="40">
        <v>314.60000000000002</v>
      </c>
      <c r="J92" s="39">
        <f t="shared" si="15"/>
        <v>1.9366435615527623E-2</v>
      </c>
      <c r="K92" s="40" t="s">
        <v>143</v>
      </c>
      <c r="L92" s="37"/>
      <c r="M92" s="50">
        <f t="shared" si="11"/>
        <v>37.5</v>
      </c>
      <c r="N92" s="20">
        <f t="shared" si="12"/>
        <v>0.13533020570191256</v>
      </c>
      <c r="O92" s="60">
        <f t="shared" si="17"/>
        <v>2.0528822466743299E-2</v>
      </c>
      <c r="P92" s="42"/>
      <c r="Q92" s="34"/>
      <c r="R92" s="49"/>
    </row>
    <row r="93" spans="1:18" ht="15" customHeight="1" outlineLevel="1" collapsed="1">
      <c r="A93" t="s">
        <v>36</v>
      </c>
      <c r="B93" s="1" t="s">
        <v>37</v>
      </c>
      <c r="C93" s="43">
        <v>330</v>
      </c>
      <c r="D93" s="44">
        <f t="shared" si="19"/>
        <v>2.2888215343427269E-2</v>
      </c>
      <c r="E93" s="45">
        <v>332.3</v>
      </c>
      <c r="F93" s="44">
        <f t="shared" si="13"/>
        <v>2.2215091287111504E-2</v>
      </c>
      <c r="G93" s="45">
        <v>337.5</v>
      </c>
      <c r="H93" s="44">
        <f t="shared" si="14"/>
        <v>2.1726815074225241E-2</v>
      </c>
      <c r="I93" s="45">
        <v>352</v>
      </c>
      <c r="J93" s="46">
        <f t="shared" si="15"/>
        <v>2.1668739150240694E-2</v>
      </c>
      <c r="K93" s="45">
        <v>360.6</v>
      </c>
      <c r="L93" s="47">
        <f t="shared" si="16"/>
        <v>2.1464669011946644E-2</v>
      </c>
      <c r="M93" s="51">
        <f t="shared" si="11"/>
        <v>22</v>
      </c>
      <c r="N93" s="19">
        <f t="shared" si="12"/>
        <v>6.6666666666666652E-2</v>
      </c>
      <c r="O93" s="60">
        <f t="shared" si="17"/>
        <v>1.2043575847156068E-2</v>
      </c>
      <c r="P93" s="42">
        <f>+K93-C93</f>
        <v>30.600000000000023</v>
      </c>
      <c r="Q93" s="34">
        <f>+K93/C93-1</f>
        <v>9.2727272727272769E-2</v>
      </c>
      <c r="R93" s="49">
        <f t="shared" si="18"/>
        <v>1.2847426316231425E-2</v>
      </c>
    </row>
    <row r="94" spans="1:18" ht="15">
      <c r="A94" t="s">
        <v>38</v>
      </c>
      <c r="B94" s="16" t="s">
        <v>39</v>
      </c>
      <c r="C94" s="13">
        <v>2065.8000000000002</v>
      </c>
      <c r="D94" s="14">
        <f t="shared" si="19"/>
        <v>0.14328022804985471</v>
      </c>
      <c r="E94" s="15">
        <v>2137.9</v>
      </c>
      <c r="F94" s="14">
        <f t="shared" si="13"/>
        <v>0.14292399537380587</v>
      </c>
      <c r="G94" s="15">
        <v>2165</v>
      </c>
      <c r="H94" s="14">
        <f t="shared" si="14"/>
        <v>0.13937349521688192</v>
      </c>
      <c r="I94" s="15">
        <v>2186.3000000000002</v>
      </c>
      <c r="J94" s="17">
        <f t="shared" si="15"/>
        <v>0.1345862625118501</v>
      </c>
      <c r="K94" s="15">
        <v>2185.9</v>
      </c>
      <c r="L94" s="72">
        <f t="shared" si="16"/>
        <v>0.13011541872771537</v>
      </c>
      <c r="M94" s="12">
        <f t="shared" si="11"/>
        <v>120.5</v>
      </c>
      <c r="N94" s="21">
        <f t="shared" si="12"/>
        <v>5.8330912963500792E-2</v>
      </c>
      <c r="O94" s="21">
        <f t="shared" si="17"/>
        <v>6.5965949526468462E-2</v>
      </c>
      <c r="P94" s="13">
        <f>+K94-C94</f>
        <v>120.09999999999991</v>
      </c>
      <c r="Q94" s="14">
        <f>+K94/C94-1</f>
        <v>5.8137283376900051E-2</v>
      </c>
      <c r="R94" s="72">
        <f t="shared" si="18"/>
        <v>5.0424049038542217E-2</v>
      </c>
    </row>
    <row r="95" spans="1:18" ht="13" outlineLevel="1">
      <c r="A95" t="s">
        <v>40</v>
      </c>
      <c r="B95" s="1" t="s">
        <v>41</v>
      </c>
      <c r="C95" s="4">
        <v>664</v>
      </c>
      <c r="D95" s="10">
        <f t="shared" si="19"/>
        <v>4.60538636001082E-2</v>
      </c>
      <c r="E95" s="4">
        <v>701.1</v>
      </c>
      <c r="F95" s="10">
        <f t="shared" si="13"/>
        <v>4.6870299432422137E-2</v>
      </c>
      <c r="G95" s="4">
        <v>715.1</v>
      </c>
      <c r="H95" s="10">
        <f t="shared" si="14"/>
        <v>4.6035097658010275E-2</v>
      </c>
      <c r="I95" s="4">
        <v>711.7</v>
      </c>
      <c r="J95" s="9">
        <f t="shared" si="15"/>
        <v>4.3811481969392906E-2</v>
      </c>
      <c r="K95" s="4">
        <v>698.9</v>
      </c>
      <c r="L95" s="10">
        <f t="shared" si="16"/>
        <v>4.1601933367857759E-2</v>
      </c>
      <c r="M95" s="51">
        <f t="shared" si="11"/>
        <v>47.700000000000045</v>
      </c>
      <c r="N95" s="19">
        <f t="shared" si="12"/>
        <v>7.1837349397590344E-2</v>
      </c>
      <c r="O95" s="60">
        <f t="shared" si="17"/>
        <v>2.6112662177697501E-2</v>
      </c>
      <c r="P95" s="35">
        <f>+K95-C95</f>
        <v>34.899999999999977</v>
      </c>
      <c r="Q95" s="34">
        <f>+K95/C95-1</f>
        <v>5.2560240963855476E-2</v>
      </c>
      <c r="R95" s="34">
        <f t="shared" si="18"/>
        <v>1.4652783609035167E-2</v>
      </c>
    </row>
    <row r="96" spans="1:18" s="5" customFormat="1" hidden="1" outlineLevel="2">
      <c r="A96" s="5" t="s">
        <v>42</v>
      </c>
      <c r="B96" s="5" t="s">
        <v>43</v>
      </c>
      <c r="C96" s="6">
        <v>603.6</v>
      </c>
      <c r="D96" s="11">
        <f t="shared" si="19"/>
        <v>4.1864626609977876E-2</v>
      </c>
      <c r="E96" s="6">
        <v>643.6</v>
      </c>
      <c r="F96" s="11">
        <f t="shared" si="13"/>
        <v>4.3026279724300225E-2</v>
      </c>
      <c r="G96" s="6">
        <v>663</v>
      </c>
      <c r="H96" s="11">
        <f t="shared" si="14"/>
        <v>4.2681121168033583E-2</v>
      </c>
      <c r="I96" s="6">
        <v>666.4</v>
      </c>
      <c r="J96" s="10">
        <f t="shared" si="15"/>
        <v>4.1022862982160221E-2</v>
      </c>
      <c r="K96" s="6" t="s">
        <v>143</v>
      </c>
      <c r="L96" s="10"/>
      <c r="M96" s="50">
        <f t="shared" si="11"/>
        <v>62.799999999999955</v>
      </c>
      <c r="N96" s="20">
        <f t="shared" si="12"/>
        <v>0.10404241219350552</v>
      </c>
      <c r="O96" s="60">
        <f t="shared" si="17"/>
        <v>3.4378934690972751E-2</v>
      </c>
      <c r="P96" s="35"/>
      <c r="Q96" s="34"/>
      <c r="R96" s="34"/>
    </row>
    <row r="97" spans="1:18" s="5" customFormat="1" hidden="1" outlineLevel="2">
      <c r="A97" s="5" t="s">
        <v>44</v>
      </c>
      <c r="B97" s="5" t="s">
        <v>45</v>
      </c>
      <c r="C97" s="6">
        <v>60.3</v>
      </c>
      <c r="D97" s="11">
        <f t="shared" si="19"/>
        <v>4.1823011672989822E-3</v>
      </c>
      <c r="E97" s="6">
        <v>57.5</v>
      </c>
      <c r="F97" s="11">
        <f t="shared" si="13"/>
        <v>3.8440197081219124E-3</v>
      </c>
      <c r="G97" s="6">
        <v>52.1</v>
      </c>
      <c r="H97" s="11">
        <f t="shared" si="14"/>
        <v>3.3539764899766962E-3</v>
      </c>
      <c r="I97" s="6">
        <v>45.3</v>
      </c>
      <c r="J97" s="11">
        <f t="shared" si="15"/>
        <v>2.7886189872326802E-3</v>
      </c>
      <c r="K97" s="6" t="s">
        <v>143</v>
      </c>
      <c r="L97" s="10"/>
      <c r="M97" s="50">
        <f t="shared" si="11"/>
        <v>-15</v>
      </c>
      <c r="N97" s="20">
        <f t="shared" si="12"/>
        <v>-0.24875621890547261</v>
      </c>
      <c r="O97" s="60">
        <f t="shared" si="17"/>
        <v>-8.2115289866973203E-3</v>
      </c>
      <c r="P97" s="35"/>
      <c r="Q97" s="34"/>
      <c r="R97" s="34"/>
    </row>
    <row r="98" spans="1:18" outlineLevel="1" collapsed="1">
      <c r="A98" t="s">
        <v>46</v>
      </c>
      <c r="B98" s="1" t="s">
        <v>47</v>
      </c>
      <c r="C98" s="4">
        <v>1401.8</v>
      </c>
      <c r="D98" s="10">
        <f t="shared" si="19"/>
        <v>9.72263644497465E-2</v>
      </c>
      <c r="E98" s="4">
        <v>1436.7</v>
      </c>
      <c r="F98" s="10">
        <f t="shared" si="13"/>
        <v>9.6047010689717424E-2</v>
      </c>
      <c r="G98" s="4">
        <v>1449.8</v>
      </c>
      <c r="H98" s="10">
        <f t="shared" si="14"/>
        <v>9.3331959984034818E-2</v>
      </c>
      <c r="I98" s="4">
        <v>1474.5</v>
      </c>
      <c r="J98" s="11">
        <f t="shared" si="15"/>
        <v>9.0768624650653135E-2</v>
      </c>
      <c r="K98" s="4">
        <v>1487</v>
      </c>
      <c r="L98" s="10">
        <f t="shared" si="16"/>
        <v>8.8513485359857619E-2</v>
      </c>
      <c r="M98" s="52">
        <f t="shared" si="11"/>
        <v>72.700000000000045</v>
      </c>
      <c r="N98" s="22">
        <f t="shared" si="12"/>
        <v>5.1861891853331565E-2</v>
      </c>
      <c r="O98" s="61">
        <f t="shared" si="17"/>
        <v>3.9798543822193035E-2</v>
      </c>
      <c r="P98" s="35">
        <f>+K98-C98</f>
        <v>85.200000000000045</v>
      </c>
      <c r="Q98" s="34">
        <f>+K98/C98-1</f>
        <v>6.0778998430589315E-2</v>
      </c>
      <c r="R98" s="34">
        <f t="shared" si="18"/>
        <v>3.57712654295071E-2</v>
      </c>
    </row>
    <row r="99" spans="1:18" s="5" customFormat="1" hidden="1" outlineLevel="2">
      <c r="A99" s="5" t="s">
        <v>48</v>
      </c>
      <c r="B99" s="5" t="s">
        <v>43</v>
      </c>
      <c r="C99" s="6">
        <v>1304</v>
      </c>
      <c r="D99" s="11">
        <f t="shared" si="19"/>
        <v>9.0443129720694418E-2</v>
      </c>
      <c r="E99" s="6">
        <v>1332.3</v>
      </c>
      <c r="F99" s="11">
        <f t="shared" si="13"/>
        <v>8.9067607950101282E-2</v>
      </c>
      <c r="G99" s="6">
        <v>1339.4</v>
      </c>
      <c r="H99" s="11">
        <f t="shared" si="14"/>
        <v>8.622487736419937E-2</v>
      </c>
      <c r="I99" s="6">
        <v>1357.3</v>
      </c>
      <c r="J99" s="10">
        <f t="shared" si="15"/>
        <v>8.3553919456311632E-2</v>
      </c>
      <c r="K99" s="6" t="s">
        <v>143</v>
      </c>
      <c r="L99" s="10"/>
      <c r="M99" s="6">
        <f t="shared" si="11"/>
        <v>53.299999999999955</v>
      </c>
      <c r="N99" s="11">
        <f t="shared" si="12"/>
        <v>4.0874233128834314E-2</v>
      </c>
      <c r="O99" s="8">
        <f t="shared" ref="O99:O104" si="20">+M99/$M$9</f>
        <v>3.1240841685715962E-2</v>
      </c>
      <c r="P99" s="4"/>
    </row>
    <row r="100" spans="1:18" s="5" customFormat="1" hidden="1" outlineLevel="2">
      <c r="A100" s="5" t="s">
        <v>49</v>
      </c>
      <c r="B100" s="5" t="s">
        <v>45</v>
      </c>
      <c r="C100" s="6">
        <v>97.8</v>
      </c>
      <c r="D100" s="11">
        <f t="shared" si="19"/>
        <v>6.7832347290520808E-3</v>
      </c>
      <c r="E100" s="6">
        <v>104.4</v>
      </c>
      <c r="F100" s="11">
        <f t="shared" si="13"/>
        <v>6.979402739616134E-3</v>
      </c>
      <c r="G100" s="6">
        <v>110.4</v>
      </c>
      <c r="H100" s="11">
        <f t="shared" si="14"/>
        <v>7.1070826198354562E-3</v>
      </c>
      <c r="I100" s="6">
        <v>117.2</v>
      </c>
      <c r="J100" s="11">
        <f t="shared" si="15"/>
        <v>7.2147051943415039E-3</v>
      </c>
      <c r="K100" s="6" t="s">
        <v>143</v>
      </c>
      <c r="L100" s="10"/>
      <c r="M100" s="6">
        <f t="shared" si="11"/>
        <v>19.400000000000006</v>
      </c>
      <c r="N100" s="11">
        <f t="shared" si="12"/>
        <v>0.19836400817995914</v>
      </c>
      <c r="O100" s="8">
        <f t="shared" si="20"/>
        <v>1.1370963015063608E-2</v>
      </c>
      <c r="P100" s="4"/>
    </row>
    <row r="101" spans="1:18" outlineLevel="1" collapsed="1">
      <c r="A101" t="s">
        <v>50</v>
      </c>
      <c r="B101" s="1" t="s">
        <v>51</v>
      </c>
      <c r="C101" s="4" t="s">
        <v>130</v>
      </c>
      <c r="D101" s="10"/>
      <c r="E101" s="4" t="s">
        <v>130</v>
      </c>
      <c r="F101" s="4"/>
      <c r="G101" s="4" t="s">
        <v>130</v>
      </c>
      <c r="H101" s="4"/>
      <c r="I101" s="4" t="s">
        <v>130</v>
      </c>
      <c r="J101" s="11"/>
      <c r="K101" s="4" t="s">
        <v>130</v>
      </c>
      <c r="L101" s="4"/>
      <c r="M101" s="4"/>
      <c r="N101" s="10"/>
      <c r="O101" s="8">
        <f t="shared" si="20"/>
        <v>0</v>
      </c>
      <c r="P101" s="4"/>
    </row>
    <row r="102" spans="1:18" s="5" customFormat="1" outlineLevel="2">
      <c r="A102" s="5" t="s">
        <v>52</v>
      </c>
      <c r="B102" s="5" t="s">
        <v>53</v>
      </c>
      <c r="C102" s="6">
        <v>2725</v>
      </c>
      <c r="D102" s="11">
        <f t="shared" si="19"/>
        <v>0.18900117215405851</v>
      </c>
      <c r="E102" s="6">
        <v>2861.8</v>
      </c>
      <c r="F102" s="6"/>
      <c r="G102" s="6">
        <v>3076</v>
      </c>
      <c r="H102" s="6"/>
      <c r="I102" s="6">
        <v>3246.2</v>
      </c>
      <c r="J102" s="6"/>
      <c r="K102" s="6">
        <v>3409.3</v>
      </c>
      <c r="L102" s="11">
        <f>K102/K8</f>
        <v>0.20293814770501856</v>
      </c>
      <c r="M102" s="6">
        <f>+I102-C102</f>
        <v>521.19999999999982</v>
      </c>
      <c r="N102" s="11">
        <f>+I102/C102-1</f>
        <v>0.19126605504587157</v>
      </c>
      <c r="O102" s="8">
        <f t="shared" si="20"/>
        <v>0.30549205790985301</v>
      </c>
    </row>
    <row r="103" spans="1:18" s="5" customFormat="1" outlineLevel="2">
      <c r="A103" s="5" t="s">
        <v>54</v>
      </c>
      <c r="B103" s="5" t="s">
        <v>55</v>
      </c>
      <c r="C103" s="6">
        <v>9627.2000000000007</v>
      </c>
      <c r="D103" s="11">
        <f t="shared" si="19"/>
        <v>0.66772553561891823</v>
      </c>
      <c r="E103" s="6">
        <v>9958.6</v>
      </c>
      <c r="F103" s="6"/>
      <c r="G103" s="6">
        <v>10292.9</v>
      </c>
      <c r="H103" s="6"/>
      <c r="I103" s="6">
        <v>10812.1</v>
      </c>
      <c r="J103" s="6"/>
      <c r="K103" s="6">
        <v>11204.5</v>
      </c>
      <c r="L103" s="11">
        <f>K103/K8</f>
        <v>0.66694643356726602</v>
      </c>
      <c r="M103" s="6">
        <f>+I103-C103</f>
        <v>1184.8999999999996</v>
      </c>
      <c r="N103" s="11">
        <f>+I103/C103-1</f>
        <v>0.12307836130962269</v>
      </c>
      <c r="O103" s="8">
        <f t="shared" si="20"/>
        <v>0.69450794209014755</v>
      </c>
    </row>
    <row r="104" spans="1:18" s="5" customFormat="1" outlineLevel="2">
      <c r="A104" s="5" t="s">
        <v>56</v>
      </c>
      <c r="B104" s="5" t="s">
        <v>57</v>
      </c>
      <c r="C104" s="6">
        <v>850.1</v>
      </c>
      <c r="D104" s="11">
        <f t="shared" si="19"/>
        <v>5.8961429889234911E-2</v>
      </c>
      <c r="E104" s="6">
        <v>871.6</v>
      </c>
      <c r="F104" s="6"/>
      <c r="G104" s="6">
        <v>901.8</v>
      </c>
      <c r="H104" s="6"/>
      <c r="I104" s="6">
        <v>960.8</v>
      </c>
      <c r="J104" s="6"/>
      <c r="K104" s="6" t="s">
        <v>143</v>
      </c>
      <c r="L104" s="6"/>
      <c r="M104" s="6">
        <f>+I104-C104</f>
        <v>110.69999999999993</v>
      </c>
      <c r="N104" s="11">
        <f>+I104/C104-1</f>
        <v>0.13021997412069153</v>
      </c>
      <c r="O104" s="8">
        <f t="shared" si="20"/>
        <v>6.4884825039563929E-2</v>
      </c>
    </row>
    <row r="105" spans="1:18" s="2" customFormat="1">
      <c r="K105" s="18"/>
      <c r="O105" s="8"/>
    </row>
    <row r="106" spans="1:18" s="2" customFormat="1">
      <c r="E106" s="4"/>
      <c r="G106" s="4"/>
      <c r="I106" s="4"/>
      <c r="K106" s="4"/>
    </row>
    <row r="107" spans="1:18" s="2" customFormat="1">
      <c r="G107" s="18"/>
      <c r="I107" s="18"/>
      <c r="K107" s="18"/>
    </row>
    <row r="108" spans="1:18">
      <c r="A108" s="92" t="s">
        <v>58</v>
      </c>
      <c r="B108" s="93"/>
      <c r="C108" s="93"/>
      <c r="D108" s="93"/>
      <c r="E108" s="93"/>
      <c r="F108" s="93"/>
      <c r="G108" s="93"/>
      <c r="H108" s="93"/>
      <c r="I108" s="93"/>
      <c r="J108" s="93"/>
      <c r="K108" s="93"/>
      <c r="L108" s="3"/>
    </row>
    <row r="109" spans="1:18" outlineLevel="1">
      <c r="A109" s="89" t="s">
        <v>59</v>
      </c>
      <c r="B109" s="90"/>
      <c r="C109" s="90"/>
      <c r="D109" s="90"/>
      <c r="E109" s="90"/>
      <c r="F109" s="90"/>
      <c r="G109" s="90"/>
      <c r="H109" s="90"/>
      <c r="I109" s="90"/>
      <c r="J109" s="90"/>
      <c r="K109" s="90"/>
    </row>
    <row r="110" spans="1:18" outlineLevel="1">
      <c r="A110" s="89" t="s">
        <v>60</v>
      </c>
      <c r="B110" s="90"/>
      <c r="C110" s="90"/>
      <c r="D110" s="90"/>
      <c r="E110" s="90"/>
      <c r="F110" s="90"/>
      <c r="G110" s="90"/>
      <c r="H110" s="90"/>
      <c r="I110" s="90"/>
      <c r="J110" s="90"/>
      <c r="K110" s="90"/>
    </row>
    <row r="111" spans="1:18" outlineLevel="1">
      <c r="A111" s="89" t="s">
        <v>0</v>
      </c>
      <c r="B111" s="90"/>
      <c r="C111" s="90"/>
      <c r="D111" s="90"/>
      <c r="E111" s="90"/>
      <c r="F111" s="90"/>
      <c r="G111" s="90"/>
      <c r="H111" s="90"/>
      <c r="I111" s="90"/>
      <c r="J111" s="90"/>
      <c r="K111" s="90"/>
    </row>
    <row r="112" spans="1:18" outlineLevel="1">
      <c r="A112" s="89" t="s">
        <v>1</v>
      </c>
      <c r="B112" s="90"/>
      <c r="C112" s="90"/>
      <c r="D112" s="90"/>
      <c r="E112" s="90"/>
      <c r="F112" s="90"/>
      <c r="G112" s="90"/>
      <c r="H112" s="90"/>
      <c r="I112" s="90"/>
      <c r="J112" s="90"/>
      <c r="K112" s="90"/>
    </row>
    <row r="114" s="26" customFormat="1"/>
    <row r="115" s="26" customFormat="1"/>
    <row r="116" s="26" customFormat="1"/>
    <row r="117" s="26" customFormat="1"/>
    <row r="118" s="26" customFormat="1"/>
    <row r="119" s="26" customFormat="1"/>
    <row r="120" s="26" customFormat="1"/>
    <row r="121" s="26" customFormat="1"/>
    <row r="122" s="26" customFormat="1"/>
    <row r="123" s="26" customFormat="1"/>
    <row r="124" s="26" customFormat="1"/>
    <row r="125" s="26" customFormat="1"/>
    <row r="126" s="26" customFormat="1"/>
    <row r="128" ht="15"/>
  </sheetData>
  <mergeCells count="14">
    <mergeCell ref="P6:R6"/>
    <mergeCell ref="M6:O6"/>
    <mergeCell ref="A112:K112"/>
    <mergeCell ref="C7"/>
    <mergeCell ref="E7"/>
    <mergeCell ref="G7"/>
    <mergeCell ref="I7"/>
    <mergeCell ref="K7"/>
    <mergeCell ref="A108:K108"/>
    <mergeCell ref="A7"/>
    <mergeCell ref="B7"/>
    <mergeCell ref="A109:K109"/>
    <mergeCell ref="A110:K110"/>
    <mergeCell ref="A111:K111"/>
  </mergeCells>
  <phoneticPr fontId="15" type="noConversion"/>
  <pageMargins left="0.25" right="0.25" top="0.75" bottom="0.75" header="0.3" footer="0.3"/>
  <headerFooter alignWithMargins="0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GDP USA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ABC CBA</cp:lastModifiedBy>
  <cp:lastPrinted>2014-12-10T19:04:17Z</cp:lastPrinted>
  <dcterms:created xsi:type="dcterms:W3CDTF">2014-10-23T10:25:59Z</dcterms:created>
  <dcterms:modified xsi:type="dcterms:W3CDTF">2014-12-11T16:08:31Z</dcterms:modified>
</cp:coreProperties>
</file>