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4895" windowHeight="7875"/>
  </bookViews>
  <sheets>
    <sheet name="CCAA" sheetId="1" r:id="rId1"/>
    <sheet name="CCAA_detall" sheetId="5" r:id="rId2"/>
    <sheet name="var_2011-2012" sheetId="6" r:id="rId3"/>
  </sheets>
  <definedNames>
    <definedName name="_xlnm._FilterDatabase" localSheetId="1" hidden="1">CCAA_detall!$A$4:$G$22</definedName>
  </definedNames>
  <calcPr calcId="125725"/>
</workbook>
</file>

<file path=xl/calcChain.xml><?xml version="1.0" encoding="utf-8"?>
<calcChain xmlns="http://schemas.openxmlformats.org/spreadsheetml/2006/main">
  <c r="O6" i="5"/>
  <c r="O7"/>
  <c r="O8"/>
  <c r="O9"/>
  <c r="O10"/>
  <c r="O11"/>
  <c r="O12"/>
  <c r="O13"/>
  <c r="O14"/>
  <c r="O15"/>
  <c r="O16"/>
  <c r="O17"/>
  <c r="O18"/>
  <c r="O19"/>
  <c r="O20"/>
  <c r="O21"/>
  <c r="O22"/>
  <c r="O5"/>
  <c r="M11"/>
  <c r="I6"/>
  <c r="K6" s="1"/>
  <c r="I7"/>
  <c r="K7" s="1"/>
  <c r="I8"/>
  <c r="K8" s="1"/>
  <c r="I9"/>
  <c r="K9" s="1"/>
  <c r="I10"/>
  <c r="K10" s="1"/>
  <c r="I11"/>
  <c r="K11" s="1"/>
  <c r="I12"/>
  <c r="K12" s="1"/>
  <c r="I13"/>
  <c r="K13" s="1"/>
  <c r="I14"/>
  <c r="K14" s="1"/>
  <c r="I15"/>
  <c r="K15" s="1"/>
  <c r="I16"/>
  <c r="K16" s="1"/>
  <c r="I17"/>
  <c r="K17" s="1"/>
  <c r="I18"/>
  <c r="K18" s="1"/>
  <c r="I19"/>
  <c r="K19" s="1"/>
  <c r="I20"/>
  <c r="K20" s="1"/>
  <c r="I21"/>
  <c r="K21" s="1"/>
  <c r="I22"/>
  <c r="K22" s="1"/>
  <c r="I5"/>
  <c r="K5" s="1"/>
  <c r="J5"/>
  <c r="M6"/>
  <c r="M8"/>
  <c r="M10"/>
  <c r="M12"/>
  <c r="M5"/>
  <c r="J17" i="1"/>
  <c r="J18"/>
  <c r="J19"/>
  <c r="F7"/>
  <c r="J13" i="5"/>
  <c r="M13" s="1"/>
  <c r="J6"/>
  <c r="J7"/>
  <c r="M7" s="1"/>
  <c r="J8"/>
  <c r="J9"/>
  <c r="M9" s="1"/>
  <c r="J10"/>
  <c r="J11"/>
  <c r="J12"/>
  <c r="J14"/>
  <c r="M14" s="1"/>
  <c r="J15"/>
  <c r="M15" s="1"/>
  <c r="J16"/>
  <c r="M16" s="1"/>
  <c r="J17"/>
  <c r="M17" s="1"/>
  <c r="J18"/>
  <c r="M18" s="1"/>
  <c r="J19"/>
  <c r="M19" s="1"/>
  <c r="J20"/>
  <c r="M20" s="1"/>
  <c r="J21"/>
  <c r="M21" s="1"/>
  <c r="J22"/>
  <c r="M22" s="1"/>
  <c r="F26" i="1"/>
  <c r="G16"/>
  <c r="F16"/>
  <c r="B61"/>
  <c r="F32"/>
  <c r="G32" s="1"/>
  <c r="F33"/>
  <c r="G33" s="1"/>
  <c r="F34"/>
  <c r="G34" s="1"/>
  <c r="F35"/>
  <c r="G35" s="1"/>
  <c r="F36"/>
  <c r="G36" s="1"/>
  <c r="F37"/>
  <c r="G37" s="1"/>
  <c r="F39"/>
  <c r="G39" s="1"/>
  <c r="F40"/>
  <c r="G40" s="1"/>
  <c r="F41"/>
  <c r="G41" s="1"/>
  <c r="F42"/>
  <c r="G42" s="1"/>
  <c r="F43"/>
  <c r="G43" s="1"/>
  <c r="F44"/>
  <c r="G44" s="1"/>
  <c r="F45"/>
  <c r="G45" s="1"/>
  <c r="F46"/>
  <c r="G46" s="1"/>
  <c r="F47"/>
  <c r="G47" s="1"/>
  <c r="F48"/>
  <c r="G48" s="1"/>
  <c r="F49"/>
  <c r="G49" s="1"/>
  <c r="F50"/>
  <c r="G50" s="1"/>
  <c r="F51"/>
  <c r="G51" s="1"/>
  <c r="F52"/>
  <c r="G52" s="1"/>
  <c r="F53"/>
  <c r="G53" s="1"/>
  <c r="G31"/>
  <c r="F31"/>
  <c r="F29"/>
  <c r="G29" s="1"/>
  <c r="F28"/>
  <c r="G28" s="1"/>
  <c r="F27"/>
  <c r="G27" s="1"/>
  <c r="G26"/>
  <c r="G8"/>
  <c r="G9"/>
  <c r="G10"/>
  <c r="G12"/>
  <c r="G13"/>
  <c r="G14"/>
  <c r="G15"/>
  <c r="G7"/>
  <c r="F8"/>
  <c r="F9"/>
  <c r="F10"/>
  <c r="F12"/>
  <c r="F13"/>
  <c r="F14"/>
  <c r="F15"/>
  <c r="C61"/>
  <c r="B60"/>
  <c r="C60" s="1"/>
  <c r="B59"/>
  <c r="C59" s="1"/>
</calcChain>
</file>

<file path=xl/sharedStrings.xml><?xml version="1.0" encoding="utf-8"?>
<sst xmlns="http://schemas.openxmlformats.org/spreadsheetml/2006/main" count="129" uniqueCount="109">
  <si>
    <t>TOTAL COMUNIDADES AUTÓNOMAS</t>
  </si>
  <si>
    <t>1. Gastos Personal</t>
  </si>
  <si>
    <t>2. Gastos corrientes en bienes y servicios</t>
  </si>
  <si>
    <t xml:space="preserve">3. Gastos Financieros </t>
  </si>
  <si>
    <t>4. Transferencias Corrientes</t>
  </si>
  <si>
    <t>5. Fondo de contingencia</t>
  </si>
  <si>
    <t xml:space="preserve">Operaciones Corrientes </t>
  </si>
  <si>
    <t>6. Inversiones Reales</t>
  </si>
  <si>
    <t>7. Transferencias Capital</t>
  </si>
  <si>
    <t xml:space="preserve">Operaciones de Capital </t>
  </si>
  <si>
    <t xml:space="preserve">Operaciones no Financieras </t>
  </si>
  <si>
    <t xml:space="preserve">8. Activos Financieros </t>
  </si>
  <si>
    <t>9. Pasivos Financieros</t>
  </si>
  <si>
    <t>TOTAL GASTOS</t>
  </si>
  <si>
    <t>(A) (B) Ver Notas Aclaratorias</t>
  </si>
  <si>
    <t>Obligaciones  Reconocidas sobre créditos totales</t>
  </si>
  <si>
    <t>-</t>
  </si>
  <si>
    <t>Fuente: https://serviciostelematicos.minhap.gob.es/cimcanet/consulta.aspx</t>
  </si>
  <si>
    <t>Avance Ejecución Presupuestaria CCAA Agosto 2012</t>
  </si>
  <si>
    <t xml:space="preserve">1. Impuestos Directos </t>
  </si>
  <si>
    <t>Impuesto sobre Sucesiones y Donaciones</t>
  </si>
  <si>
    <t>Impuesto Renta Personas Físicas</t>
  </si>
  <si>
    <t>Impuesto sobre Sociedades</t>
  </si>
  <si>
    <t>Resto capítulo 1</t>
  </si>
  <si>
    <t>2. Impuestos Indirectos</t>
  </si>
  <si>
    <t>ITP y AJD</t>
  </si>
  <si>
    <t>Impuestos sobre el valor añadido</t>
  </si>
  <si>
    <t>IGIC y AEIM</t>
  </si>
  <si>
    <t>Impuestos especiales</t>
  </si>
  <si>
    <t>Resto capítulo 2</t>
  </si>
  <si>
    <t>3. Tasas, precios públicos y otros Ingresos</t>
  </si>
  <si>
    <t>Fondo de Suficiencia Global</t>
  </si>
  <si>
    <t>Fondo de Garantía</t>
  </si>
  <si>
    <t>Fondos de Convergencia</t>
  </si>
  <si>
    <t>Resto capítulo 4</t>
  </si>
  <si>
    <t>5. Ingresos Patrimoniales</t>
  </si>
  <si>
    <t>6. Enajenación Inversiones Reales</t>
  </si>
  <si>
    <t>Fondo de compensación interterritorial</t>
  </si>
  <si>
    <t>Resto capítulo 7</t>
  </si>
  <si>
    <t>Operaciones no Financieras (C)</t>
  </si>
  <si>
    <t>TOTAL INGRESOS</t>
  </si>
  <si>
    <t>(A) (*) (B) (C) Ver Notas Aclaratorias</t>
  </si>
  <si>
    <t>Gastos</t>
  </si>
  <si>
    <t>Ingresos</t>
  </si>
  <si>
    <t>Dchos. Recon. sobre prev. definitiva</t>
  </si>
  <si>
    <t>Déficit</t>
  </si>
  <si>
    <t>Déficit Ejecutado</t>
  </si>
  <si>
    <t>En términos PIB</t>
  </si>
  <si>
    <t>var. 2011-2012</t>
  </si>
  <si>
    <t>CCAA</t>
  </si>
  <si>
    <t>Deficit</t>
  </si>
  <si>
    <t>% PIB</t>
  </si>
  <si>
    <t>var 2011-2012</t>
  </si>
  <si>
    <t>Gastos de personal</t>
  </si>
  <si>
    <t>Gastos corrientes en bienes y servicios</t>
  </si>
  <si>
    <t>Intereses</t>
  </si>
  <si>
    <t>Transferencias corrientes y de capital</t>
  </si>
  <si>
    <t>Inversiones reales</t>
  </si>
  <si>
    <r>
      <t xml:space="preserve"> </t>
    </r>
    <r>
      <rPr>
        <sz val="11"/>
        <color indexed="8"/>
        <rFont val="Arial"/>
        <family val="2"/>
      </rPr>
      <t xml:space="preserve">Andalucía </t>
    </r>
    <r>
      <rPr>
        <sz val="11"/>
        <rFont val="Arial"/>
        <family val="2"/>
      </rPr>
      <t xml:space="preserve"> </t>
    </r>
  </si>
  <si>
    <r>
      <t xml:space="preserve"> </t>
    </r>
    <r>
      <rPr>
        <sz val="11"/>
        <color indexed="8"/>
        <rFont val="Arial"/>
        <family val="2"/>
      </rPr>
      <t xml:space="preserve">Aragón </t>
    </r>
    <r>
      <rPr>
        <sz val="11"/>
        <rFont val="Arial"/>
        <family val="2"/>
      </rPr>
      <t xml:space="preserve"> </t>
    </r>
  </si>
  <si>
    <r>
      <t xml:space="preserve"> </t>
    </r>
    <r>
      <rPr>
        <sz val="11"/>
        <color indexed="8"/>
        <rFont val="Arial"/>
        <family val="2"/>
      </rPr>
      <t xml:space="preserve">Principado de Asturias </t>
    </r>
    <r>
      <rPr>
        <sz val="11"/>
        <rFont val="Arial"/>
        <family val="2"/>
      </rPr>
      <t xml:space="preserve"> </t>
    </r>
  </si>
  <si>
    <r>
      <t xml:space="preserve"> </t>
    </r>
    <r>
      <rPr>
        <sz val="11"/>
        <color indexed="8"/>
        <rFont val="Arial"/>
        <family val="2"/>
      </rPr>
      <t xml:space="preserve">Illes Balears </t>
    </r>
    <r>
      <rPr>
        <sz val="11"/>
        <rFont val="Arial"/>
        <family val="2"/>
      </rPr>
      <t xml:space="preserve"> </t>
    </r>
  </si>
  <si>
    <r>
      <t xml:space="preserve"> </t>
    </r>
    <r>
      <rPr>
        <sz val="11"/>
        <color indexed="8"/>
        <rFont val="Arial"/>
        <family val="2"/>
      </rPr>
      <t xml:space="preserve">Canarias </t>
    </r>
    <r>
      <rPr>
        <sz val="11"/>
        <rFont val="Arial"/>
        <family val="2"/>
      </rPr>
      <t xml:space="preserve"> </t>
    </r>
  </si>
  <si>
    <r>
      <t xml:space="preserve"> </t>
    </r>
    <r>
      <rPr>
        <sz val="11"/>
        <color indexed="8"/>
        <rFont val="Arial"/>
        <family val="2"/>
      </rPr>
      <t xml:space="preserve">Cantabria </t>
    </r>
    <r>
      <rPr>
        <sz val="11"/>
        <rFont val="Arial"/>
        <family val="2"/>
      </rPr>
      <t xml:space="preserve"> </t>
    </r>
  </si>
  <si>
    <r>
      <t xml:space="preserve"> </t>
    </r>
    <r>
      <rPr>
        <sz val="11"/>
        <color indexed="8"/>
        <rFont val="Arial"/>
        <family val="2"/>
      </rPr>
      <t xml:space="preserve">Castilla y León </t>
    </r>
    <r>
      <rPr>
        <sz val="11"/>
        <rFont val="Arial"/>
        <family val="2"/>
      </rPr>
      <t xml:space="preserve"> </t>
    </r>
  </si>
  <si>
    <r>
      <t xml:space="preserve"> </t>
    </r>
    <r>
      <rPr>
        <sz val="11"/>
        <color indexed="8"/>
        <rFont val="Arial"/>
        <family val="2"/>
      </rPr>
      <t xml:space="preserve">Castilla - La Mancha </t>
    </r>
    <r>
      <rPr>
        <sz val="11"/>
        <rFont val="Arial"/>
        <family val="2"/>
      </rPr>
      <t xml:space="preserve"> </t>
    </r>
  </si>
  <si>
    <r>
      <t xml:space="preserve"> </t>
    </r>
    <r>
      <rPr>
        <sz val="11"/>
        <color indexed="8"/>
        <rFont val="Arial"/>
        <family val="2"/>
      </rPr>
      <t xml:space="preserve">Cataluña </t>
    </r>
    <r>
      <rPr>
        <sz val="11"/>
        <rFont val="Arial"/>
        <family val="2"/>
      </rPr>
      <t xml:space="preserve"> </t>
    </r>
  </si>
  <si>
    <r>
      <t xml:space="preserve"> </t>
    </r>
    <r>
      <rPr>
        <sz val="11"/>
        <color indexed="8"/>
        <rFont val="Arial"/>
        <family val="2"/>
      </rPr>
      <t xml:space="preserve">Extremadura </t>
    </r>
    <r>
      <rPr>
        <sz val="11"/>
        <rFont val="Arial"/>
        <family val="2"/>
      </rPr>
      <t xml:space="preserve"> </t>
    </r>
  </si>
  <si>
    <r>
      <t xml:space="preserve"> </t>
    </r>
    <r>
      <rPr>
        <sz val="11"/>
        <color indexed="8"/>
        <rFont val="Arial"/>
        <family val="2"/>
      </rPr>
      <t xml:space="preserve">Galicia </t>
    </r>
    <r>
      <rPr>
        <sz val="11"/>
        <rFont val="Arial"/>
        <family val="2"/>
      </rPr>
      <t xml:space="preserve"> </t>
    </r>
  </si>
  <si>
    <r>
      <t xml:space="preserve"> </t>
    </r>
    <r>
      <rPr>
        <sz val="11"/>
        <color indexed="8"/>
        <rFont val="Arial"/>
        <family val="2"/>
      </rPr>
      <t xml:space="preserve">Madrid </t>
    </r>
    <r>
      <rPr>
        <sz val="11"/>
        <rFont val="Arial"/>
        <family val="2"/>
      </rPr>
      <t xml:space="preserve"> </t>
    </r>
  </si>
  <si>
    <r>
      <t xml:space="preserve"> </t>
    </r>
    <r>
      <rPr>
        <sz val="11"/>
        <color indexed="8"/>
        <rFont val="Arial"/>
        <family val="2"/>
      </rPr>
      <t xml:space="preserve">Región de Murcia  </t>
    </r>
    <r>
      <rPr>
        <sz val="11"/>
        <rFont val="Arial"/>
        <family val="2"/>
      </rPr>
      <t xml:space="preserve"> </t>
    </r>
  </si>
  <si>
    <r>
      <t xml:space="preserve"> </t>
    </r>
    <r>
      <rPr>
        <sz val="11"/>
        <color indexed="8"/>
        <rFont val="Arial"/>
        <family val="2"/>
      </rPr>
      <t xml:space="preserve">C.F. De Navarra </t>
    </r>
    <r>
      <rPr>
        <sz val="11"/>
        <rFont val="Arial"/>
        <family val="2"/>
      </rPr>
      <t xml:space="preserve"> </t>
    </r>
  </si>
  <si>
    <r>
      <t xml:space="preserve"> </t>
    </r>
    <r>
      <rPr>
        <sz val="11"/>
        <color indexed="8"/>
        <rFont val="Arial"/>
        <family val="2"/>
      </rPr>
      <t xml:space="preserve">País Vasco </t>
    </r>
    <r>
      <rPr>
        <sz val="11"/>
        <rFont val="Arial"/>
        <family val="2"/>
      </rPr>
      <t xml:space="preserve"> </t>
    </r>
  </si>
  <si>
    <r>
      <t xml:space="preserve"> </t>
    </r>
    <r>
      <rPr>
        <sz val="11"/>
        <color indexed="8"/>
        <rFont val="Arial"/>
        <family val="2"/>
      </rPr>
      <t xml:space="preserve">La Rioja </t>
    </r>
    <r>
      <rPr>
        <sz val="11"/>
        <rFont val="Arial"/>
        <family val="2"/>
      </rPr>
      <t xml:space="preserve"> </t>
    </r>
  </si>
  <si>
    <r>
      <t xml:space="preserve"> </t>
    </r>
    <r>
      <rPr>
        <sz val="11"/>
        <color indexed="8"/>
        <rFont val="Arial"/>
        <family val="2"/>
      </rPr>
      <t xml:space="preserve">C. Valenciana </t>
    </r>
    <r>
      <rPr>
        <sz val="11"/>
        <rFont val="Arial"/>
        <family val="2"/>
      </rPr>
      <t xml:space="preserve"> </t>
    </r>
  </si>
  <si>
    <r>
      <t xml:space="preserve"> </t>
    </r>
    <r>
      <rPr>
        <b/>
        <sz val="11"/>
        <color indexed="8"/>
        <rFont val="Arial"/>
        <family val="2"/>
      </rPr>
      <t xml:space="preserve">Total CC.AA. </t>
    </r>
    <r>
      <rPr>
        <sz val="11"/>
        <rFont val="Arial"/>
        <family val="2"/>
      </rPr>
      <t xml:space="preserve"> </t>
    </r>
  </si>
  <si>
    <t>Variación de gastos 2011-2012</t>
  </si>
  <si>
    <t>Ingresos y Gastos no financieros por CCAA</t>
  </si>
  <si>
    <t>en el argot, "obligacions reconocidas"</t>
  </si>
  <si>
    <t>GASTOS COMUNIDADES AUTÓNOMAS</t>
  </si>
  <si>
    <t>Gastos. Hasta Ag.2012</t>
  </si>
  <si>
    <t>INGRESOS COMUNIDADES AUTÓNOMAS</t>
  </si>
  <si>
    <t xml:space="preserve">EN EL ARGOT "DERECHOS RECONOCIDOS" </t>
  </si>
  <si>
    <t xml:space="preserve">Dif. </t>
  </si>
  <si>
    <r>
      <t xml:space="preserve"> </t>
    </r>
    <r>
      <rPr>
        <sz val="10"/>
        <color indexed="8"/>
        <rFont val="Arial"/>
        <family val="2"/>
      </rPr>
      <t xml:space="preserve">Castilla - La Mancha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</si>
  <si>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Principado de Asturias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</si>
  <si>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Illes Balears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</si>
  <si>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C. Valenciana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</si>
  <si>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Extremadura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</si>
  <si>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Andalucía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</si>
  <si>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Aragón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</si>
  <si>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Cantabria </t>
    </r>
    <r>
      <rPr>
        <sz val="10"/>
        <rFont val="Arial"/>
        <family val="2"/>
      </rPr>
      <t xml:space="preserve"> </t>
    </r>
  </si>
  <si>
    <r>
      <t xml:space="preserve"> </t>
    </r>
    <r>
      <rPr>
        <b/>
        <sz val="10"/>
        <color indexed="8"/>
        <rFont val="Arial"/>
        <family val="2"/>
      </rPr>
      <t xml:space="preserve">Total CC.AA.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</si>
  <si>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Región de Murcia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</si>
  <si>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Castilla y León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</si>
  <si>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Cataluña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</si>
  <si>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Canarias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</si>
  <si>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Galicia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</si>
  <si>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C.F. De Navarra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</si>
  <si>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La Rioja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</si>
  <si>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País Vasco 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</si>
  <si>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Madrid </t>
    </r>
    <r>
      <rPr>
        <sz val="10"/>
        <rFont val="Arial"/>
        <family val="2"/>
      </rPr>
      <t xml:space="preserve"> </t>
    </r>
  </si>
  <si>
    <t>M€</t>
  </si>
  <si>
    <t>Gastos 2011</t>
  </si>
  <si>
    <t>Deficit 2011</t>
  </si>
  <si>
    <t>Var Gasto 2012</t>
  </si>
  <si>
    <t>Ingresos 2011</t>
  </si>
  <si>
    <t>PIB2010</t>
  </si>
  <si>
    <t>Defit 2011/PIB Reg.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</si>
</sst>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0.0"/>
    <numFmt numFmtId="166" formatCode="#,##0.0"/>
  </numFmts>
  <fonts count="23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30"/>
      <name val="Arial"/>
      <family val="2"/>
    </font>
    <font>
      <b/>
      <i/>
      <sz val="9"/>
      <name val="Arial"/>
      <family val="2"/>
    </font>
    <font>
      <b/>
      <i/>
      <sz val="9"/>
      <color indexed="8"/>
      <name val="Arial"/>
      <family val="2"/>
    </font>
    <font>
      <b/>
      <sz val="9"/>
      <color indexed="8"/>
      <name val="Arial"/>
      <family val="2"/>
    </font>
    <font>
      <sz val="18"/>
      <color theme="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medium">
        <color indexed="9"/>
      </right>
      <top/>
      <bottom/>
      <diagonal/>
    </border>
    <border>
      <left/>
      <right/>
      <top style="medium">
        <color indexed="42"/>
      </top>
      <bottom style="medium">
        <color indexed="42"/>
      </bottom>
      <diagonal/>
    </border>
    <border>
      <left style="medium">
        <color indexed="9"/>
      </left>
      <right/>
      <top style="medium">
        <color indexed="42"/>
      </top>
      <bottom style="medium">
        <color indexed="4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9"/>
      </right>
      <top style="medium">
        <color indexed="42"/>
      </top>
      <bottom style="medium">
        <color indexed="42"/>
      </bottom>
      <diagonal/>
    </border>
    <border>
      <left style="medium">
        <color indexed="9"/>
      </left>
      <right style="medium">
        <color indexed="9"/>
      </right>
      <top/>
      <bottom/>
      <diagonal/>
    </border>
    <border>
      <left/>
      <right/>
      <top/>
      <bottom style="medium">
        <color indexed="42"/>
      </bottom>
      <diagonal/>
    </border>
    <border>
      <left style="medium">
        <color indexed="9"/>
      </left>
      <right/>
      <top style="medium">
        <color indexed="42"/>
      </top>
      <bottom style="medium">
        <color indexed="9"/>
      </bottom>
      <diagonal/>
    </border>
    <border>
      <left/>
      <right/>
      <top style="medium">
        <color indexed="42"/>
      </top>
      <bottom style="medium">
        <color indexed="9"/>
      </bottom>
      <diagonal/>
    </border>
    <border>
      <left/>
      <right style="medium">
        <color indexed="9"/>
      </right>
      <top style="medium">
        <color indexed="42"/>
      </top>
      <bottom style="medium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9"/>
      </right>
      <top/>
      <bottom style="medium">
        <color indexed="64"/>
      </bottom>
      <diagonal/>
    </border>
    <border>
      <left style="medium">
        <color indexed="9"/>
      </left>
      <right style="medium">
        <color indexed="9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4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00">
    <xf numFmtId="0" fontId="0" fillId="0" borderId="0" xfId="0"/>
    <xf numFmtId="0" fontId="3" fillId="0" borderId="0" xfId="0" applyFont="1"/>
    <xf numFmtId="0" fontId="8" fillId="0" borderId="2" xfId="0" applyFont="1" applyFill="1" applyBorder="1" applyAlignment="1">
      <alignment wrapText="1"/>
    </xf>
    <xf numFmtId="0" fontId="4" fillId="0" borderId="0" xfId="0" applyFont="1" applyFill="1"/>
    <xf numFmtId="0" fontId="13" fillId="0" borderId="0" xfId="0" applyNumberFormat="1" applyFont="1" applyFill="1" applyBorder="1" applyAlignment="1" applyProtection="1"/>
    <xf numFmtId="0" fontId="3" fillId="0" borderId="0" xfId="0" applyFont="1" applyAlignment="1">
      <alignment wrapText="1"/>
    </xf>
    <xf numFmtId="0" fontId="13" fillId="0" borderId="12" xfId="0" applyNumberFormat="1" applyFont="1" applyFill="1" applyBorder="1" applyAlignment="1" applyProtection="1">
      <alignment wrapText="1"/>
    </xf>
    <xf numFmtId="164" fontId="13" fillId="0" borderId="4" xfId="0" applyNumberFormat="1" applyFont="1" applyFill="1" applyBorder="1" applyAlignment="1" applyProtection="1"/>
    <xf numFmtId="164" fontId="13" fillId="0" borderId="5" xfId="0" applyNumberFormat="1" applyFont="1" applyFill="1" applyBorder="1" applyAlignment="1" applyProtection="1"/>
    <xf numFmtId="164" fontId="13" fillId="0" borderId="13" xfId="0" applyNumberFormat="1" applyFont="1" applyFill="1" applyBorder="1" applyAlignment="1" applyProtection="1"/>
    <xf numFmtId="0" fontId="0" fillId="0" borderId="0" xfId="0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13" fillId="0" borderId="14" xfId="0" applyNumberFormat="1" applyFont="1" applyFill="1" applyBorder="1" applyAlignment="1" applyProtection="1"/>
    <xf numFmtId="0" fontId="12" fillId="0" borderId="0" xfId="0" applyFont="1" applyFill="1"/>
    <xf numFmtId="0" fontId="6" fillId="0" borderId="2" xfId="0" applyFont="1" applyFill="1" applyBorder="1" applyAlignment="1">
      <alignment horizontal="left" wrapText="1"/>
    </xf>
    <xf numFmtId="0" fontId="9" fillId="0" borderId="3" xfId="0" applyFont="1" applyFill="1" applyBorder="1" applyAlignment="1">
      <alignment wrapText="1"/>
    </xf>
    <xf numFmtId="0" fontId="6" fillId="0" borderId="8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 wrapText="1" indent="1"/>
    </xf>
    <xf numFmtId="0" fontId="5" fillId="0" borderId="9" xfId="0" applyFont="1" applyFill="1" applyBorder="1" applyAlignment="1">
      <alignment wrapText="1"/>
    </xf>
    <xf numFmtId="4" fontId="4" fillId="0" borderId="0" xfId="0" applyNumberFormat="1" applyFont="1" applyFill="1"/>
    <xf numFmtId="164" fontId="4" fillId="0" borderId="0" xfId="1" applyNumberFormat="1" applyFont="1" applyFill="1"/>
    <xf numFmtId="0" fontId="8" fillId="0" borderId="8" xfId="0" applyFont="1" applyFill="1" applyBorder="1" applyAlignment="1">
      <alignment wrapText="1"/>
    </xf>
    <xf numFmtId="0" fontId="6" fillId="0" borderId="18" xfId="0" applyFont="1" applyFill="1" applyBorder="1" applyAlignment="1">
      <alignment horizontal="left" wrapText="1"/>
    </xf>
    <xf numFmtId="0" fontId="8" fillId="0" borderId="19" xfId="0" applyFont="1" applyFill="1" applyBorder="1" applyAlignment="1">
      <alignment wrapText="1"/>
    </xf>
    <xf numFmtId="0" fontId="6" fillId="0" borderId="8" xfId="0" applyFont="1" applyFill="1" applyBorder="1" applyAlignment="1">
      <alignment horizontal="left" wrapText="1" indent="1"/>
    </xf>
    <xf numFmtId="0" fontId="8" fillId="0" borderId="18" xfId="0" applyFont="1" applyFill="1" applyBorder="1" applyAlignment="1">
      <alignment wrapText="1"/>
    </xf>
    <xf numFmtId="0" fontId="16" fillId="0" borderId="0" xfId="0" applyFont="1"/>
    <xf numFmtId="0" fontId="17" fillId="0" borderId="0" xfId="0" applyFont="1"/>
    <xf numFmtId="3" fontId="7" fillId="0" borderId="0" xfId="0" applyNumberFormat="1" applyFont="1" applyFill="1" applyBorder="1" applyAlignment="1" applyProtection="1">
      <alignment horizontal="center" wrapText="1"/>
      <protection locked="0"/>
    </xf>
    <xf numFmtId="164" fontId="7" fillId="0" borderId="8" xfId="0" applyNumberFormat="1" applyFont="1" applyFill="1" applyBorder="1" applyAlignment="1">
      <alignment horizontal="center" wrapText="1"/>
    </xf>
    <xf numFmtId="164" fontId="7" fillId="0" borderId="2" xfId="0" applyNumberFormat="1" applyFont="1" applyFill="1" applyBorder="1" applyAlignment="1">
      <alignment horizontal="center" wrapText="1"/>
    </xf>
    <xf numFmtId="9" fontId="7" fillId="0" borderId="2" xfId="0" applyNumberFormat="1" applyFont="1" applyFill="1" applyBorder="1" applyAlignment="1">
      <alignment horizontal="center" wrapText="1"/>
    </xf>
    <xf numFmtId="3" fontId="7" fillId="0" borderId="17" xfId="0" applyNumberFormat="1" applyFont="1" applyFill="1" applyBorder="1" applyAlignment="1" applyProtection="1">
      <alignment horizontal="center" wrapText="1"/>
      <protection locked="0"/>
    </xf>
    <xf numFmtId="164" fontId="7" fillId="0" borderId="18" xfId="0" applyNumberFormat="1" applyFont="1" applyFill="1" applyBorder="1" applyAlignment="1">
      <alignment horizontal="center" wrapText="1"/>
    </xf>
    <xf numFmtId="9" fontId="7" fillId="0" borderId="18" xfId="0" applyNumberFormat="1" applyFont="1" applyFill="1" applyBorder="1" applyAlignment="1">
      <alignment horizontal="center" wrapText="1"/>
    </xf>
    <xf numFmtId="3" fontId="8" fillId="0" borderId="0" xfId="0" applyNumberFormat="1" applyFont="1" applyFill="1" applyBorder="1" applyAlignment="1" applyProtection="1">
      <alignment horizontal="center" wrapText="1"/>
      <protection locked="0"/>
    </xf>
    <xf numFmtId="164" fontId="8" fillId="0" borderId="8" xfId="0" applyNumberFormat="1" applyFont="1" applyFill="1" applyBorder="1" applyAlignment="1">
      <alignment horizontal="center" wrapText="1"/>
    </xf>
    <xf numFmtId="3" fontId="8" fillId="0" borderId="19" xfId="0" applyNumberFormat="1" applyFont="1" applyFill="1" applyBorder="1" applyAlignment="1" applyProtection="1">
      <alignment horizontal="center" wrapText="1"/>
      <protection locked="0"/>
    </xf>
    <xf numFmtId="164" fontId="8" fillId="0" borderId="19" xfId="0" applyNumberFormat="1" applyFont="1" applyFill="1" applyBorder="1" applyAlignment="1">
      <alignment horizontal="center" wrapText="1"/>
    </xf>
    <xf numFmtId="9" fontId="8" fillId="0" borderId="19" xfId="0" applyNumberFormat="1" applyFont="1" applyFill="1" applyBorder="1" applyAlignment="1">
      <alignment horizontal="center" wrapText="1"/>
    </xf>
    <xf numFmtId="3" fontId="10" fillId="0" borderId="0" xfId="0" applyNumberFormat="1" applyFont="1" applyFill="1" applyBorder="1" applyAlignment="1" applyProtection="1">
      <alignment horizontal="center" wrapText="1"/>
      <protection locked="0"/>
    </xf>
    <xf numFmtId="164" fontId="10" fillId="0" borderId="6" xfId="0" applyNumberFormat="1" applyFont="1" applyFill="1" applyBorder="1" applyAlignment="1">
      <alignment horizontal="center" wrapText="1"/>
    </xf>
    <xf numFmtId="9" fontId="10" fillId="0" borderId="6" xfId="0" applyNumberFormat="1" applyFont="1" applyFill="1" applyBorder="1" applyAlignment="1">
      <alignment horizontal="center" wrapText="1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>
      <alignment vertical="center" wrapText="1"/>
    </xf>
    <xf numFmtId="166" fontId="4" fillId="0" borderId="0" xfId="0" applyNumberFormat="1" applyFont="1" applyFill="1"/>
    <xf numFmtId="165" fontId="4" fillId="0" borderId="0" xfId="0" applyNumberFormat="1" applyFont="1" applyFill="1"/>
    <xf numFmtId="166" fontId="7" fillId="0" borderId="8" xfId="0" applyNumberFormat="1" applyFont="1" applyFill="1" applyBorder="1" applyAlignment="1">
      <alignment horizontal="center" wrapText="1"/>
    </xf>
    <xf numFmtId="166" fontId="7" fillId="0" borderId="2" xfId="0" applyNumberFormat="1" applyFont="1" applyFill="1" applyBorder="1" applyAlignment="1">
      <alignment horizontal="center" wrapText="1"/>
    </xf>
    <xf numFmtId="166" fontId="7" fillId="0" borderId="18" xfId="0" applyNumberFormat="1" applyFont="1" applyFill="1" applyBorder="1" applyAlignment="1">
      <alignment horizontal="center" wrapText="1"/>
    </xf>
    <xf numFmtId="166" fontId="8" fillId="0" borderId="8" xfId="0" applyNumberFormat="1" applyFont="1" applyFill="1" applyBorder="1" applyAlignment="1">
      <alignment horizontal="center" wrapText="1"/>
    </xf>
    <xf numFmtId="166" fontId="8" fillId="0" borderId="18" xfId="0" applyNumberFormat="1" applyFont="1" applyFill="1" applyBorder="1" applyAlignment="1">
      <alignment horizontal="center" wrapText="1"/>
    </xf>
    <xf numFmtId="166" fontId="11" fillId="0" borderId="11" xfId="0" applyNumberFormat="1" applyFont="1" applyFill="1" applyBorder="1" applyAlignment="1">
      <alignment horizontal="center" wrapText="1"/>
    </xf>
    <xf numFmtId="3" fontId="7" fillId="0" borderId="8" xfId="0" applyNumberFormat="1" applyFont="1" applyFill="1" applyBorder="1" applyAlignment="1" applyProtection="1">
      <alignment horizontal="center" wrapText="1"/>
      <protection locked="0"/>
    </xf>
    <xf numFmtId="3" fontId="7" fillId="0" borderId="2" xfId="0" applyNumberFormat="1" applyFont="1" applyFill="1" applyBorder="1" applyAlignment="1" applyProtection="1">
      <alignment horizontal="center" wrapText="1"/>
      <protection locked="0"/>
    </xf>
    <xf numFmtId="3" fontId="7" fillId="0" borderId="18" xfId="0" applyNumberFormat="1" applyFont="1" applyFill="1" applyBorder="1" applyAlignment="1" applyProtection="1">
      <alignment horizontal="center" wrapText="1"/>
      <protection locked="0"/>
    </xf>
    <xf numFmtId="3" fontId="8" fillId="0" borderId="8" xfId="0" applyNumberFormat="1" applyFont="1" applyFill="1" applyBorder="1" applyAlignment="1" applyProtection="1">
      <alignment horizontal="center" wrapText="1"/>
      <protection locked="0"/>
    </xf>
    <xf numFmtId="3" fontId="8" fillId="0" borderId="18" xfId="0" applyNumberFormat="1" applyFont="1" applyFill="1" applyBorder="1" applyAlignment="1" applyProtection="1">
      <alignment horizontal="center" wrapText="1"/>
      <protection locked="0"/>
    </xf>
    <xf numFmtId="3" fontId="11" fillId="0" borderId="10" xfId="0" applyNumberFormat="1" applyFont="1" applyFill="1" applyBorder="1" applyAlignment="1" applyProtection="1">
      <alignment horizontal="center" wrapText="1"/>
      <protection locked="0"/>
    </xf>
    <xf numFmtId="9" fontId="7" fillId="0" borderId="8" xfId="1" applyFont="1" applyFill="1" applyBorder="1" applyAlignment="1">
      <alignment horizontal="center" wrapText="1"/>
    </xf>
    <xf numFmtId="9" fontId="7" fillId="0" borderId="2" xfId="1" applyFont="1" applyFill="1" applyBorder="1" applyAlignment="1">
      <alignment horizontal="center" wrapText="1"/>
    </xf>
    <xf numFmtId="9" fontId="7" fillId="0" borderId="18" xfId="1" applyFont="1" applyFill="1" applyBorder="1" applyAlignment="1">
      <alignment horizontal="center" wrapText="1"/>
    </xf>
    <xf numFmtId="9" fontId="8" fillId="0" borderId="18" xfId="1" applyFont="1" applyFill="1" applyBorder="1" applyAlignment="1">
      <alignment horizontal="center" wrapText="1"/>
    </xf>
    <xf numFmtId="9" fontId="11" fillId="0" borderId="11" xfId="1" applyFont="1" applyFill="1" applyBorder="1" applyAlignment="1">
      <alignment horizontal="center" wrapText="1"/>
    </xf>
    <xf numFmtId="0" fontId="4" fillId="0" borderId="17" xfId="0" applyFont="1" applyFill="1" applyBorder="1"/>
    <xf numFmtId="0" fontId="4" fillId="0" borderId="17" xfId="0" applyFont="1" applyFill="1" applyBorder="1" applyAlignment="1">
      <alignment horizontal="right"/>
    </xf>
    <xf numFmtId="164" fontId="8" fillId="0" borderId="8" xfId="1" applyNumberFormat="1" applyFont="1" applyFill="1" applyBorder="1" applyAlignment="1">
      <alignment horizontal="center" wrapText="1"/>
    </xf>
    <xf numFmtId="1" fontId="4" fillId="0" borderId="0" xfId="0" applyNumberFormat="1" applyFont="1" applyFill="1"/>
    <xf numFmtId="1" fontId="18" fillId="0" borderId="0" xfId="0" applyNumberFormat="1" applyFont="1" applyFill="1"/>
    <xf numFmtId="165" fontId="18" fillId="0" borderId="0" xfId="0" applyNumberFormat="1" applyFont="1" applyFill="1"/>
    <xf numFmtId="166" fontId="18" fillId="0" borderId="0" xfId="0" applyNumberFormat="1" applyFont="1" applyFill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9" fillId="0" borderId="20" xfId="0" applyNumberFormat="1" applyFont="1" applyFill="1" applyBorder="1" applyAlignment="1" applyProtection="1">
      <alignment wrapText="1"/>
    </xf>
    <xf numFmtId="0" fontId="1" fillId="0" borderId="20" xfId="0" applyFont="1" applyFill="1" applyBorder="1" applyAlignment="1">
      <alignment horizontal="center" vertical="center" wrapText="1"/>
    </xf>
    <xf numFmtId="0" fontId="19" fillId="0" borderId="21" xfId="0" applyNumberFormat="1" applyFont="1" applyFill="1" applyBorder="1" applyAlignment="1" applyProtection="1"/>
    <xf numFmtId="0" fontId="19" fillId="0" borderId="22" xfId="0" applyNumberFormat="1" applyFont="1" applyFill="1" applyBorder="1" applyAlignment="1" applyProtection="1"/>
    <xf numFmtId="0" fontId="19" fillId="0" borderId="23" xfId="0" applyNumberFormat="1" applyFont="1" applyFill="1" applyBorder="1" applyAlignment="1" applyProtection="1"/>
    <xf numFmtId="165" fontId="19" fillId="0" borderId="21" xfId="0" applyNumberFormat="1" applyFont="1" applyFill="1" applyBorder="1" applyAlignment="1" applyProtection="1">
      <alignment horizontal="center"/>
    </xf>
    <xf numFmtId="165" fontId="19" fillId="0" borderId="24" xfId="0" applyNumberFormat="1" applyFont="1" applyFill="1" applyBorder="1" applyAlignment="1" applyProtection="1">
      <alignment horizontal="center"/>
    </xf>
    <xf numFmtId="9" fontId="19" fillId="0" borderId="21" xfId="1" applyFont="1" applyFill="1" applyBorder="1" applyAlignment="1" applyProtection="1">
      <alignment horizontal="center"/>
    </xf>
    <xf numFmtId="165" fontId="19" fillId="0" borderId="22" xfId="0" applyNumberFormat="1" applyFont="1" applyFill="1" applyBorder="1" applyAlignment="1" applyProtection="1">
      <alignment horizontal="center"/>
    </xf>
    <xf numFmtId="165" fontId="19" fillId="0" borderId="0" xfId="0" applyNumberFormat="1" applyFont="1" applyFill="1" applyBorder="1" applyAlignment="1" applyProtection="1">
      <alignment horizontal="center"/>
    </xf>
    <xf numFmtId="9" fontId="19" fillId="0" borderId="22" xfId="1" applyFont="1" applyFill="1" applyBorder="1" applyAlignment="1" applyProtection="1">
      <alignment horizontal="center"/>
    </xf>
    <xf numFmtId="165" fontId="22" fillId="0" borderId="22" xfId="0" applyNumberFormat="1" applyFont="1" applyFill="1" applyBorder="1" applyAlignment="1" applyProtection="1">
      <alignment horizontal="center"/>
    </xf>
    <xf numFmtId="164" fontId="19" fillId="0" borderId="24" xfId="1" applyNumberFormat="1" applyFont="1" applyFill="1" applyBorder="1" applyAlignment="1" applyProtection="1">
      <alignment horizontal="center"/>
    </xf>
    <xf numFmtId="164" fontId="19" fillId="0" borderId="0" xfId="1" applyNumberFormat="1" applyFont="1" applyFill="1" applyBorder="1" applyAlignment="1" applyProtection="1">
      <alignment horizontal="center"/>
    </xf>
    <xf numFmtId="165" fontId="22" fillId="0" borderId="23" xfId="0" applyNumberFormat="1" applyFont="1" applyFill="1" applyBorder="1" applyAlignment="1" applyProtection="1">
      <alignment horizontal="center"/>
    </xf>
    <xf numFmtId="165" fontId="3" fillId="0" borderId="0" xfId="0" applyNumberFormat="1" applyFont="1"/>
    <xf numFmtId="0" fontId="3" fillId="0" borderId="17" xfId="0" applyFont="1" applyBorder="1" applyAlignment="1">
      <alignment wrapText="1"/>
    </xf>
    <xf numFmtId="0" fontId="3" fillId="0" borderId="17" xfId="0" applyFont="1" applyBorder="1" applyAlignment="1">
      <alignment horizontal="center" wrapText="1"/>
    </xf>
    <xf numFmtId="165" fontId="3" fillId="0" borderId="0" xfId="0" applyNumberFormat="1" applyFont="1" applyAlignment="1">
      <alignment horizontal="center"/>
    </xf>
    <xf numFmtId="165" fontId="22" fillId="0" borderId="17" xfId="0" applyNumberFormat="1" applyFont="1" applyFill="1" applyBorder="1" applyAlignment="1" applyProtection="1">
      <alignment horizontal="center"/>
    </xf>
    <xf numFmtId="164" fontId="22" fillId="0" borderId="17" xfId="1" applyNumberFormat="1" applyFont="1" applyFill="1" applyBorder="1" applyAlignment="1" applyProtection="1">
      <alignment horizontal="center"/>
    </xf>
    <xf numFmtId="164" fontId="22" fillId="0" borderId="23" xfId="1" applyNumberFormat="1" applyFont="1" applyFill="1" applyBorder="1" applyAlignment="1" applyProtection="1">
      <alignment horizontal="center"/>
    </xf>
    <xf numFmtId="1" fontId="3" fillId="0" borderId="0" xfId="0" applyNumberFormat="1" applyFont="1"/>
    <xf numFmtId="164" fontId="3" fillId="0" borderId="0" xfId="1" applyNumberFormat="1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61"/>
  <sheetViews>
    <sheetView tabSelected="1" zoomScale="110" zoomScaleNormal="110" workbookViewId="0">
      <selection activeCell="N7" sqref="N7"/>
    </sheetView>
  </sheetViews>
  <sheetFormatPr defaultRowHeight="14.1" customHeight="1" outlineLevelRow="1" outlineLevelCol="1"/>
  <cols>
    <col min="1" max="1" width="37.28515625" style="3" customWidth="1"/>
    <col min="2" max="2" width="13.5703125" style="3" customWidth="1"/>
    <col min="3" max="3" width="14.140625" style="3" hidden="1" customWidth="1" outlineLevel="1"/>
    <col min="4" max="4" width="14" style="3" customWidth="1" collapsed="1"/>
    <col min="5" max="16384" width="9.140625" style="3"/>
  </cols>
  <sheetData>
    <row r="1" spans="1:10" ht="14.1" customHeight="1">
      <c r="A1" s="3" t="s">
        <v>18</v>
      </c>
    </row>
    <row r="2" spans="1:10" ht="14.1" customHeight="1">
      <c r="A2" s="3" t="s">
        <v>17</v>
      </c>
    </row>
    <row r="4" spans="1:10" ht="33" customHeight="1">
      <c r="A4" s="13" t="s">
        <v>42</v>
      </c>
      <c r="B4" s="3" t="s">
        <v>78</v>
      </c>
    </row>
    <row r="5" spans="1:10" ht="14.1" customHeight="1">
      <c r="A5" s="45" t="s">
        <v>79</v>
      </c>
      <c r="B5" s="43" t="s">
        <v>80</v>
      </c>
      <c r="C5" s="43" t="s">
        <v>15</v>
      </c>
      <c r="D5" s="43" t="s">
        <v>48</v>
      </c>
    </row>
    <row r="6" spans="1:10" ht="16.5" customHeight="1" thickBot="1">
      <c r="A6" s="46"/>
      <c r="B6" s="44"/>
      <c r="C6" s="44"/>
      <c r="D6" s="44"/>
      <c r="F6" s="67">
        <v>2011</v>
      </c>
      <c r="G6" s="68" t="s">
        <v>83</v>
      </c>
    </row>
    <row r="7" spans="1:10" ht="14.1" customHeight="1" thickBot="1">
      <c r="A7" s="16" t="s">
        <v>1</v>
      </c>
      <c r="B7" s="28">
        <v>35.797194570000002</v>
      </c>
      <c r="C7" s="29">
        <v>0.63170000000000004</v>
      </c>
      <c r="D7" s="29">
        <v>-4.3700000000000003E-2</v>
      </c>
      <c r="F7" s="70">
        <f>B7/(1+D7)</f>
        <v>37.433017431768278</v>
      </c>
      <c r="G7" s="49">
        <f>B7-F7</f>
        <v>-1.6358228617682755</v>
      </c>
      <c r="J7" s="20"/>
    </row>
    <row r="8" spans="1:10" ht="14.1" customHeight="1" thickBot="1">
      <c r="A8" s="14" t="s">
        <v>2</v>
      </c>
      <c r="B8" s="28">
        <v>17.460021430000001</v>
      </c>
      <c r="C8" s="30">
        <v>0.59740000000000004</v>
      </c>
      <c r="D8" s="31">
        <v>6.4999999999999997E-3</v>
      </c>
      <c r="F8" s="70">
        <f t="shared" ref="F8:F15" si="0">B8/(1+D8)</f>
        <v>17.347264212617986</v>
      </c>
      <c r="G8" s="49">
        <f t="shared" ref="G8:G15" si="1">B8-F8</f>
        <v>0.11275721738201483</v>
      </c>
      <c r="J8" s="20"/>
    </row>
    <row r="9" spans="1:10" ht="14.1" customHeight="1" thickBot="1">
      <c r="A9" s="14" t="s">
        <v>3</v>
      </c>
      <c r="B9" s="28">
        <v>3.5897552200000002</v>
      </c>
      <c r="C9" s="30">
        <v>0.54339999999999999</v>
      </c>
      <c r="D9" s="31">
        <v>0.39489999999999997</v>
      </c>
      <c r="F9" s="70">
        <f t="shared" si="0"/>
        <v>2.5734857122374364</v>
      </c>
      <c r="G9" s="49">
        <f t="shared" si="1"/>
        <v>1.0162695077625639</v>
      </c>
      <c r="J9" s="20"/>
    </row>
    <row r="10" spans="1:10" ht="14.1" customHeight="1" thickBot="1">
      <c r="A10" s="14" t="s">
        <v>4</v>
      </c>
      <c r="B10" s="28">
        <v>25.446703679999999</v>
      </c>
      <c r="C10" s="30">
        <v>0.59519999999999995</v>
      </c>
      <c r="D10" s="31">
        <v>-9.8000000000000004E-2</v>
      </c>
      <c r="F10" s="70">
        <f t="shared" si="0"/>
        <v>28.211423148558755</v>
      </c>
      <c r="G10" s="49">
        <f t="shared" si="1"/>
        <v>-2.7647194685587557</v>
      </c>
      <c r="J10" s="20"/>
    </row>
    <row r="11" spans="1:10" ht="14.1" customHeight="1">
      <c r="A11" s="22" t="s">
        <v>5</v>
      </c>
      <c r="B11" s="32">
        <v>0</v>
      </c>
      <c r="C11" s="33">
        <v>0</v>
      </c>
      <c r="D11" s="34" t="s">
        <v>16</v>
      </c>
      <c r="F11" s="70"/>
      <c r="G11" s="49"/>
      <c r="J11" s="20"/>
    </row>
    <row r="12" spans="1:10" ht="14.1" customHeight="1" thickBot="1">
      <c r="A12" s="21" t="s">
        <v>6</v>
      </c>
      <c r="B12" s="35">
        <v>82.293674909999993</v>
      </c>
      <c r="C12" s="36">
        <v>0.60670000000000002</v>
      </c>
      <c r="D12" s="36">
        <v>-3.8199999999999998E-2</v>
      </c>
      <c r="F12" s="71">
        <f t="shared" si="0"/>
        <v>85.562149001871489</v>
      </c>
      <c r="G12" s="72">
        <f t="shared" si="1"/>
        <v>-3.2684740918714965</v>
      </c>
      <c r="J12" s="20"/>
    </row>
    <row r="13" spans="1:10" ht="14.1" customHeight="1" thickBot="1">
      <c r="A13" s="14" t="s">
        <v>7</v>
      </c>
      <c r="B13" s="28">
        <v>3.1987306699999998</v>
      </c>
      <c r="C13" s="30">
        <v>0.34370000000000001</v>
      </c>
      <c r="D13" s="31">
        <v>-0.29170000000000001</v>
      </c>
      <c r="F13" s="70">
        <f t="shared" si="0"/>
        <v>4.5160675843569109</v>
      </c>
      <c r="G13" s="49">
        <f t="shared" si="1"/>
        <v>-1.3173369143569111</v>
      </c>
      <c r="J13" s="20"/>
    </row>
    <row r="14" spans="1:10" ht="14.1" customHeight="1">
      <c r="A14" s="22" t="s">
        <v>8</v>
      </c>
      <c r="B14" s="32">
        <v>3.5078384599999999</v>
      </c>
      <c r="C14" s="33">
        <v>0.2868</v>
      </c>
      <c r="D14" s="34">
        <v>-0.31900000000000001</v>
      </c>
      <c r="F14" s="70">
        <f t="shared" si="0"/>
        <v>5.151010954478707</v>
      </c>
      <c r="G14" s="49">
        <f t="shared" si="1"/>
        <v>-1.6431724944787072</v>
      </c>
      <c r="J14" s="20"/>
    </row>
    <row r="15" spans="1:10" ht="14.1" customHeight="1">
      <c r="A15" s="23" t="s">
        <v>9</v>
      </c>
      <c r="B15" s="37">
        <v>6.7065691300000001</v>
      </c>
      <c r="C15" s="38">
        <v>0.31140000000000001</v>
      </c>
      <c r="D15" s="39">
        <v>-0.30620000000000003</v>
      </c>
      <c r="F15" s="71">
        <f t="shared" si="0"/>
        <v>9.666429994234651</v>
      </c>
      <c r="G15" s="72">
        <f t="shared" si="1"/>
        <v>-2.9598608642346509</v>
      </c>
      <c r="J15" s="20"/>
    </row>
    <row r="16" spans="1:10" ht="14.1" customHeight="1" collapsed="1" thickBot="1">
      <c r="A16" s="21" t="s">
        <v>10</v>
      </c>
      <c r="B16" s="35">
        <v>89.000244030000005</v>
      </c>
      <c r="C16" s="36">
        <v>0.56620000000000004</v>
      </c>
      <c r="D16" s="36">
        <v>-6.54E-2</v>
      </c>
      <c r="F16" s="71">
        <f>B16/(1+D16)</f>
        <v>95.228166092445974</v>
      </c>
      <c r="G16" s="72">
        <f>B16-F16</f>
        <v>-6.2279220624459697</v>
      </c>
      <c r="J16" s="20"/>
    </row>
    <row r="17" spans="1:10" ht="14.1" hidden="1" customHeight="1" outlineLevel="1" thickBot="1">
      <c r="A17" s="14" t="s">
        <v>11</v>
      </c>
      <c r="B17" s="28">
        <v>1.4359478300000001</v>
      </c>
      <c r="C17" s="30">
        <v>0.31929999999999997</v>
      </c>
      <c r="D17" s="31">
        <v>1.1000000000000001E-3</v>
      </c>
      <c r="J17" s="20" t="e">
        <f t="shared" ref="J8:J19" si="2">B17/F17-1</f>
        <v>#DIV/0!</v>
      </c>
    </row>
    <row r="18" spans="1:10" ht="14.1" hidden="1" customHeight="1" outlineLevel="1" thickBot="1">
      <c r="A18" s="14" t="s">
        <v>12</v>
      </c>
      <c r="B18" s="28">
        <v>3.94875212</v>
      </c>
      <c r="C18" s="30">
        <v>0.43009999999999998</v>
      </c>
      <c r="D18" s="31">
        <v>0.21870000000000001</v>
      </c>
      <c r="J18" s="20" t="e">
        <f t="shared" si="2"/>
        <v>#DIV/0!</v>
      </c>
    </row>
    <row r="19" spans="1:10" ht="14.1" hidden="1" customHeight="1" outlineLevel="1" thickBot="1">
      <c r="A19" s="15" t="s">
        <v>13</v>
      </c>
      <c r="B19" s="40">
        <v>94.384943980000003</v>
      </c>
      <c r="C19" s="41">
        <v>0.5524</v>
      </c>
      <c r="D19" s="42">
        <v>-5.5300000000000002E-2</v>
      </c>
      <c r="J19" s="20" t="e">
        <f t="shared" si="2"/>
        <v>#DIV/0!</v>
      </c>
    </row>
    <row r="20" spans="1:10" ht="14.1" hidden="1" customHeight="1" outlineLevel="1">
      <c r="A20" s="3" t="s">
        <v>14</v>
      </c>
    </row>
    <row r="23" spans="1:10" ht="20.25" customHeight="1">
      <c r="A23" s="13" t="s">
        <v>43</v>
      </c>
      <c r="B23" s="3" t="s">
        <v>82</v>
      </c>
    </row>
    <row r="24" spans="1:10" ht="14.1" customHeight="1">
      <c r="A24" s="45" t="s">
        <v>81</v>
      </c>
      <c r="B24" s="43" t="s">
        <v>43</v>
      </c>
      <c r="C24" s="43" t="s">
        <v>44</v>
      </c>
      <c r="D24" s="43" t="s">
        <v>48</v>
      </c>
    </row>
    <row r="25" spans="1:10" ht="31.5" customHeight="1" thickBot="1">
      <c r="A25" s="46"/>
      <c r="B25" s="47"/>
      <c r="C25" s="47"/>
      <c r="D25" s="44"/>
      <c r="F25" s="67">
        <v>2011</v>
      </c>
      <c r="G25" s="68" t="s">
        <v>83</v>
      </c>
    </row>
    <row r="26" spans="1:10" ht="14.1" customHeight="1" collapsed="1" thickBot="1">
      <c r="A26" s="16" t="s">
        <v>19</v>
      </c>
      <c r="B26" s="56">
        <v>36.151883720000001</v>
      </c>
      <c r="C26" s="50">
        <v>0.73460000000000003</v>
      </c>
      <c r="D26" s="62">
        <v>0.3422</v>
      </c>
      <c r="F26" s="49">
        <f>B26/(1+D26)</f>
        <v>26.934796393980033</v>
      </c>
      <c r="G26" s="48">
        <f>B26-F26</f>
        <v>9.2170873260199677</v>
      </c>
    </row>
    <row r="27" spans="1:10" ht="14.1" hidden="1" customHeight="1" outlineLevel="1" thickBot="1">
      <c r="A27" s="17" t="s">
        <v>20</v>
      </c>
      <c r="B27" s="57">
        <v>1.8915025600000002</v>
      </c>
      <c r="C27" s="51">
        <v>0.95540000000000003</v>
      </c>
      <c r="D27" s="63">
        <v>6.0199999999999997E-2</v>
      </c>
      <c r="F27" s="49">
        <f t="shared" ref="F27:F34" si="3">B27/(1+D27)</f>
        <v>1.7840997547632522</v>
      </c>
      <c r="G27" s="48">
        <f t="shared" ref="G27:G29" si="4">B27-F27</f>
        <v>0.10740280523674794</v>
      </c>
    </row>
    <row r="28" spans="1:10" ht="14.1" hidden="1" customHeight="1" outlineLevel="1" thickBot="1">
      <c r="A28" s="17" t="s">
        <v>21</v>
      </c>
      <c r="B28" s="57">
        <v>33.515446779999998</v>
      </c>
      <c r="C28" s="51">
        <v>0.72570000000000001</v>
      </c>
      <c r="D28" s="63">
        <v>0.34560000000000002</v>
      </c>
      <c r="F28" s="49">
        <f t="shared" si="3"/>
        <v>24.907436667657546</v>
      </c>
      <c r="G28" s="48">
        <f t="shared" si="4"/>
        <v>8.6080101123424519</v>
      </c>
    </row>
    <row r="29" spans="1:10" ht="14.1" hidden="1" customHeight="1" outlineLevel="1" thickBot="1">
      <c r="A29" s="17" t="s">
        <v>22</v>
      </c>
      <c r="B29" s="57">
        <v>9.4707189999999997E-2</v>
      </c>
      <c r="C29" s="51">
        <v>0.4</v>
      </c>
      <c r="D29" s="63">
        <v>8.2581000000000007</v>
      </c>
      <c r="F29" s="49">
        <f t="shared" si="3"/>
        <v>1.022965727309059E-2</v>
      </c>
      <c r="G29" s="48">
        <f t="shared" si="4"/>
        <v>8.4477532726909402E-2</v>
      </c>
    </row>
    <row r="30" spans="1:10" ht="14.1" hidden="1" customHeight="1" outlineLevel="1" thickBot="1">
      <c r="A30" s="17" t="s">
        <v>23</v>
      </c>
      <c r="B30" s="57">
        <v>0.65022718999999995</v>
      </c>
      <c r="C30" s="51">
        <v>0.80159999999999998</v>
      </c>
      <c r="D30" s="63">
        <v>1.7927</v>
      </c>
      <c r="F30" s="49"/>
      <c r="G30" s="48"/>
    </row>
    <row r="31" spans="1:10" ht="14.1" customHeight="1" collapsed="1" thickBot="1">
      <c r="A31" s="16" t="s">
        <v>24</v>
      </c>
      <c r="B31" s="56">
        <v>43.892396130000002</v>
      </c>
      <c r="C31" s="50">
        <v>0.66820000000000002</v>
      </c>
      <c r="D31" s="62">
        <v>0.40789999999999998</v>
      </c>
      <c r="F31" s="49">
        <f t="shared" ref="F31:F34" si="5">B31/(1+D31)</f>
        <v>31.175790986575755</v>
      </c>
      <c r="G31" s="48">
        <f t="shared" ref="G31:G34" si="6">B31-F31</f>
        <v>12.716605143424246</v>
      </c>
    </row>
    <row r="32" spans="1:10" ht="14.1" hidden="1" customHeight="1" outlineLevel="1" thickBot="1">
      <c r="A32" s="17" t="s">
        <v>25</v>
      </c>
      <c r="B32" s="57">
        <v>3.8559771299999999</v>
      </c>
      <c r="C32" s="51">
        <v>0.52190000000000003</v>
      </c>
      <c r="D32" s="63">
        <v>-0.15479999999999999</v>
      </c>
      <c r="F32" s="49">
        <f t="shared" ref="F32:F53" si="7">B32/(1+D32)</f>
        <v>4.5622067321344062</v>
      </c>
      <c r="G32" s="48">
        <f t="shared" ref="G32:G53" si="8">B32-F32</f>
        <v>-0.70622960213440633</v>
      </c>
    </row>
    <row r="33" spans="1:7" ht="14.1" hidden="1" customHeight="1" outlineLevel="1" thickBot="1">
      <c r="A33" s="17" t="s">
        <v>26</v>
      </c>
      <c r="B33" s="57">
        <v>27.25294714</v>
      </c>
      <c r="C33" s="51">
        <v>0.69630000000000003</v>
      </c>
      <c r="D33" s="63">
        <v>0.66110000000000002</v>
      </c>
      <c r="F33" s="49">
        <f t="shared" si="7"/>
        <v>16.40656621515863</v>
      </c>
      <c r="G33" s="48">
        <f t="shared" si="8"/>
        <v>10.84638092484137</v>
      </c>
    </row>
    <row r="34" spans="1:7" ht="14.1" hidden="1" customHeight="1" outlineLevel="1" thickBot="1">
      <c r="A34" s="17" t="s">
        <v>27</v>
      </c>
      <c r="B34" s="57">
        <v>0.28990479999999996</v>
      </c>
      <c r="C34" s="51">
        <v>0.73380000000000001</v>
      </c>
      <c r="D34" s="63">
        <v>1.1323000000000001</v>
      </c>
      <c r="F34" s="49">
        <f t="shared" si="7"/>
        <v>0.13595873000984851</v>
      </c>
      <c r="G34" s="48">
        <f t="shared" si="8"/>
        <v>0.15394606999015145</v>
      </c>
    </row>
    <row r="35" spans="1:7" ht="14.1" hidden="1" customHeight="1" outlineLevel="1" thickBot="1">
      <c r="A35" s="17" t="s">
        <v>28</v>
      </c>
      <c r="B35" s="57">
        <v>11.982306289999999</v>
      </c>
      <c r="C35" s="51">
        <v>0.67190000000000005</v>
      </c>
      <c r="D35" s="63">
        <v>0.2331</v>
      </c>
      <c r="F35" s="49">
        <f t="shared" si="7"/>
        <v>9.7172218717054566</v>
      </c>
      <c r="G35" s="48">
        <f t="shared" si="8"/>
        <v>2.265084418294542</v>
      </c>
    </row>
    <row r="36" spans="1:7" ht="14.1" hidden="1" customHeight="1" outlineLevel="1" thickBot="1">
      <c r="A36" s="17" t="s">
        <v>29</v>
      </c>
      <c r="B36" s="57">
        <v>0.51126075999999998</v>
      </c>
      <c r="C36" s="51">
        <v>0.5484</v>
      </c>
      <c r="D36" s="63">
        <v>0.4491</v>
      </c>
      <c r="F36" s="49">
        <f t="shared" si="7"/>
        <v>0.35281261472638187</v>
      </c>
      <c r="G36" s="48">
        <f t="shared" si="8"/>
        <v>0.15844814527361811</v>
      </c>
    </row>
    <row r="37" spans="1:7" ht="14.1" customHeight="1" thickBot="1">
      <c r="A37" s="16" t="s">
        <v>30</v>
      </c>
      <c r="B37" s="56">
        <v>2.8716711099999999</v>
      </c>
      <c r="C37" s="50">
        <v>0.63349999999999995</v>
      </c>
      <c r="D37" s="62">
        <v>-2.9600000000000001E-2</v>
      </c>
      <c r="F37" s="49">
        <f t="shared" si="7"/>
        <v>2.9592653647980214</v>
      </c>
      <c r="G37" s="48">
        <f t="shared" si="8"/>
        <v>-8.759425479802152E-2</v>
      </c>
    </row>
    <row r="38" spans="1:7" ht="14.1" customHeight="1" collapsed="1" thickBot="1">
      <c r="A38" s="16" t="s">
        <v>4</v>
      </c>
      <c r="B38" s="56">
        <v>-1.64201077</v>
      </c>
      <c r="C38" s="50">
        <v>-0.17749999999999999</v>
      </c>
      <c r="D38" s="62" t="s">
        <v>16</v>
      </c>
      <c r="F38" s="49"/>
      <c r="G38" s="48"/>
    </row>
    <row r="39" spans="1:7" ht="14.1" hidden="1" customHeight="1" outlineLevel="1" thickBot="1">
      <c r="A39" s="17" t="s">
        <v>31</v>
      </c>
      <c r="B39" s="57">
        <v>-19.510650800000001</v>
      </c>
      <c r="C39" s="51">
        <v>1.0853999999999999</v>
      </c>
      <c r="D39" s="63" t="s">
        <v>16</v>
      </c>
      <c r="F39" s="49" t="e">
        <f t="shared" si="7"/>
        <v>#VALUE!</v>
      </c>
      <c r="G39" s="48" t="e">
        <f t="shared" si="8"/>
        <v>#VALUE!</v>
      </c>
    </row>
    <row r="40" spans="1:7" ht="14.1" hidden="1" customHeight="1" outlineLevel="1" thickBot="1">
      <c r="A40" s="17" t="s">
        <v>32</v>
      </c>
      <c r="B40" s="57">
        <v>6.8619329900000006</v>
      </c>
      <c r="C40" s="51">
        <v>0.70809999999999995</v>
      </c>
      <c r="D40" s="63">
        <v>0.9788</v>
      </c>
      <c r="F40" s="49">
        <f t="shared" si="7"/>
        <v>3.4677243733575907</v>
      </c>
      <c r="G40" s="48">
        <f t="shared" si="8"/>
        <v>3.3942086166424099</v>
      </c>
    </row>
    <row r="41" spans="1:7" ht="14.1" hidden="1" customHeight="1" outlineLevel="1" thickBot="1">
      <c r="A41" s="17" t="s">
        <v>33</v>
      </c>
      <c r="B41" s="57">
        <v>4.9429224500000002</v>
      </c>
      <c r="C41" s="51">
        <v>1.0043</v>
      </c>
      <c r="D41" s="63" t="s">
        <v>16</v>
      </c>
      <c r="F41" s="49" t="e">
        <f t="shared" si="7"/>
        <v>#VALUE!</v>
      </c>
      <c r="G41" s="48" t="e">
        <f t="shared" si="8"/>
        <v>#VALUE!</v>
      </c>
    </row>
    <row r="42" spans="1:7" ht="14.1" hidden="1" customHeight="1" outlineLevel="1" thickBot="1">
      <c r="A42" s="17" t="s">
        <v>34</v>
      </c>
      <c r="B42" s="57">
        <v>6.06378459</v>
      </c>
      <c r="C42" s="51">
        <v>0.48070000000000002</v>
      </c>
      <c r="D42" s="63">
        <v>-0.34710000000000002</v>
      </c>
      <c r="F42" s="49">
        <f t="shared" si="7"/>
        <v>9.2874629958646029</v>
      </c>
      <c r="G42" s="48">
        <f t="shared" si="8"/>
        <v>-3.2236784058646029</v>
      </c>
    </row>
    <row r="43" spans="1:7" ht="14.1" customHeight="1">
      <c r="A43" s="22" t="s">
        <v>35</v>
      </c>
      <c r="B43" s="58">
        <v>0.32840974000000001</v>
      </c>
      <c r="C43" s="52">
        <v>0.40560000000000002</v>
      </c>
      <c r="D43" s="64">
        <v>0.1641</v>
      </c>
      <c r="F43" s="49">
        <f t="shared" si="7"/>
        <v>0.28211471523065029</v>
      </c>
      <c r="G43" s="48">
        <f t="shared" si="8"/>
        <v>4.6295024769349713E-2</v>
      </c>
    </row>
    <row r="44" spans="1:7" ht="14.1" customHeight="1" thickBot="1">
      <c r="A44" s="21" t="s">
        <v>6</v>
      </c>
      <c r="B44" s="59">
        <v>81.602349930000003</v>
      </c>
      <c r="C44" s="53">
        <v>0.63019999999999998</v>
      </c>
      <c r="D44" s="69">
        <v>3.95E-2</v>
      </c>
      <c r="F44" s="49">
        <f t="shared" si="7"/>
        <v>78.501539134199135</v>
      </c>
      <c r="G44" s="48">
        <f t="shared" si="8"/>
        <v>3.1008107958008679</v>
      </c>
    </row>
    <row r="45" spans="1:7" ht="14.1" customHeight="1" thickBot="1">
      <c r="A45" s="16" t="s">
        <v>36</v>
      </c>
      <c r="B45" s="56">
        <v>0.10620439</v>
      </c>
      <c r="C45" s="50">
        <v>7.2999999999999995E-2</v>
      </c>
      <c r="D45" s="62">
        <v>-0.10249999999999999</v>
      </c>
      <c r="F45" s="49">
        <f t="shared" si="7"/>
        <v>0.11833358217270196</v>
      </c>
      <c r="G45" s="48">
        <f t="shared" si="8"/>
        <v>-1.2129192172701961E-2</v>
      </c>
    </row>
    <row r="46" spans="1:7" ht="14.1" customHeight="1" collapsed="1" thickBot="1">
      <c r="A46" s="22" t="s">
        <v>8</v>
      </c>
      <c r="B46" s="58">
        <v>1.76594531</v>
      </c>
      <c r="C46" s="52">
        <v>0.245</v>
      </c>
      <c r="D46" s="64">
        <v>-0.11310000000000001</v>
      </c>
      <c r="F46" s="49">
        <f t="shared" si="7"/>
        <v>1.991143657684068</v>
      </c>
      <c r="G46" s="48">
        <f t="shared" si="8"/>
        <v>-0.22519834768406799</v>
      </c>
    </row>
    <row r="47" spans="1:7" ht="14.1" hidden="1" customHeight="1" outlineLevel="1" thickBot="1">
      <c r="A47" s="24" t="s">
        <v>37</v>
      </c>
      <c r="B47" s="56">
        <v>0.14974410000000002</v>
      </c>
      <c r="C47" s="50">
        <v>0.19109999999999999</v>
      </c>
      <c r="D47" s="62">
        <v>-0.35720000000000002</v>
      </c>
      <c r="F47" s="49">
        <f t="shared" si="7"/>
        <v>0.23295597386434352</v>
      </c>
      <c r="G47" s="48">
        <f t="shared" si="8"/>
        <v>-8.3211873864343505E-2</v>
      </c>
    </row>
    <row r="48" spans="1:7" ht="14.1" hidden="1" customHeight="1" outlineLevel="1" thickBot="1">
      <c r="A48" s="17" t="s">
        <v>38</v>
      </c>
      <c r="B48" s="57">
        <v>1.6162012100000001</v>
      </c>
      <c r="C48" s="51">
        <v>0.25159999999999999</v>
      </c>
      <c r="D48" s="63">
        <v>-8.0699999999999994E-2</v>
      </c>
      <c r="F48" s="49">
        <f t="shared" si="7"/>
        <v>1.7580781137822257</v>
      </c>
      <c r="G48" s="48">
        <f t="shared" si="8"/>
        <v>-0.14187690378222562</v>
      </c>
    </row>
    <row r="49" spans="1:7" ht="14.1" customHeight="1">
      <c r="A49" s="25" t="s">
        <v>9</v>
      </c>
      <c r="B49" s="60">
        <v>1.87214971</v>
      </c>
      <c r="C49" s="54">
        <v>0.21609999999999999</v>
      </c>
      <c r="D49" s="65">
        <v>-0.1125</v>
      </c>
      <c r="F49" s="49">
        <f t="shared" si="7"/>
        <v>2.109464461971831</v>
      </c>
      <c r="G49" s="48">
        <f t="shared" si="8"/>
        <v>-0.23731475197183105</v>
      </c>
    </row>
    <row r="50" spans="1:7" ht="14.1" customHeight="1" collapsed="1" thickBot="1">
      <c r="A50" s="21" t="s">
        <v>39</v>
      </c>
      <c r="B50" s="59">
        <v>83.474499629999997</v>
      </c>
      <c r="C50" s="53">
        <v>0.60419999999999996</v>
      </c>
      <c r="D50" s="69">
        <v>3.5499999999999997E-2</v>
      </c>
      <c r="F50" s="72">
        <f t="shared" si="7"/>
        <v>80.612747107677436</v>
      </c>
      <c r="G50" s="73">
        <f t="shared" si="8"/>
        <v>2.8617525223225613</v>
      </c>
    </row>
    <row r="51" spans="1:7" ht="14.1" hidden="1" customHeight="1" outlineLevel="1" thickBot="1">
      <c r="A51" s="16" t="s">
        <v>11</v>
      </c>
      <c r="B51" s="56">
        <v>0.11820103</v>
      </c>
      <c r="C51" s="50">
        <v>6.4000000000000001E-2</v>
      </c>
      <c r="D51" s="62">
        <v>5.0200000000000002E-2</v>
      </c>
      <c r="F51" s="49">
        <f t="shared" si="7"/>
        <v>0.11255097124357265</v>
      </c>
      <c r="G51" s="48">
        <f t="shared" si="8"/>
        <v>5.6500587564273508E-3</v>
      </c>
    </row>
    <row r="52" spans="1:7" ht="14.1" hidden="1" customHeight="1" outlineLevel="1" thickBot="1">
      <c r="A52" s="16" t="s">
        <v>12</v>
      </c>
      <c r="B52" s="56">
        <v>23.004930100000003</v>
      </c>
      <c r="C52" s="50">
        <v>0.80330000000000001</v>
      </c>
      <c r="D52" s="62">
        <v>0.91559999999999997</v>
      </c>
      <c r="F52" s="49">
        <f t="shared" si="7"/>
        <v>12.009255637920235</v>
      </c>
      <c r="G52" s="48">
        <f t="shared" si="8"/>
        <v>10.995674462079768</v>
      </c>
    </row>
    <row r="53" spans="1:7" ht="14.1" hidden="1" customHeight="1" outlineLevel="1" thickBot="1">
      <c r="A53" s="18" t="s">
        <v>40</v>
      </c>
      <c r="B53" s="61">
        <v>106.59763076999999</v>
      </c>
      <c r="C53" s="55">
        <v>0.6321</v>
      </c>
      <c r="D53" s="66">
        <v>0.14949999999999999</v>
      </c>
      <c r="F53" s="49">
        <f t="shared" si="7"/>
        <v>92.733911065680729</v>
      </c>
      <c r="G53" s="48">
        <f t="shared" si="8"/>
        <v>13.863719704319266</v>
      </c>
    </row>
    <row r="54" spans="1:7" ht="14.1" hidden="1" customHeight="1" outlineLevel="1">
      <c r="A54" s="3" t="s">
        <v>41</v>
      </c>
    </row>
    <row r="56" spans="1:7" ht="24.75" customHeight="1">
      <c r="A56" s="13" t="s">
        <v>45</v>
      </c>
    </row>
    <row r="57" spans="1:7" ht="14.1" customHeight="1">
      <c r="A57" s="45" t="s">
        <v>0</v>
      </c>
      <c r="B57" s="43" t="s">
        <v>46</v>
      </c>
      <c r="C57" s="43" t="s">
        <v>47</v>
      </c>
    </row>
    <row r="58" spans="1:7" ht="14.1" customHeight="1" thickBot="1">
      <c r="A58" s="46"/>
      <c r="B58" s="47"/>
      <c r="C58" s="47"/>
    </row>
    <row r="59" spans="1:7" ht="14.1" customHeight="1" thickBot="1">
      <c r="A59" s="21" t="s">
        <v>6</v>
      </c>
      <c r="B59" s="19">
        <f>B44-B12</f>
        <v>-0.69132497999999032</v>
      </c>
      <c r="C59" s="20">
        <f t="shared" ref="C59:C60" si="9">B59/1062</f>
        <v>-6.5096514124292869E-4</v>
      </c>
    </row>
    <row r="60" spans="1:7" ht="14.1" customHeight="1" thickBot="1">
      <c r="A60" s="2" t="s">
        <v>9</v>
      </c>
      <c r="B60" s="19">
        <f>B49-B15</f>
        <v>-4.8344194199999997</v>
      </c>
      <c r="C60" s="20">
        <f t="shared" si="9"/>
        <v>-4.5521840112994344E-3</v>
      </c>
    </row>
    <row r="61" spans="1:7" ht="14.1" customHeight="1" thickBot="1">
      <c r="A61" s="2" t="s">
        <v>39</v>
      </c>
      <c r="B61" s="19">
        <f>B50-B16</f>
        <v>-5.5257444000000078</v>
      </c>
      <c r="C61" s="20">
        <f>B61/1062</f>
        <v>-5.2031491525423804E-3</v>
      </c>
    </row>
  </sheetData>
  <mergeCells count="11">
    <mergeCell ref="A57:A58"/>
    <mergeCell ref="B57:B58"/>
    <mergeCell ref="C57:C58"/>
    <mergeCell ref="A24:A25"/>
    <mergeCell ref="B24:B25"/>
    <mergeCell ref="C24:C25"/>
    <mergeCell ref="D24:D25"/>
    <mergeCell ref="A5:A6"/>
    <mergeCell ref="B5:B6"/>
    <mergeCell ref="C5:C6"/>
    <mergeCell ref="D5:D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zoomScale="85" zoomScaleNormal="85" workbookViewId="0">
      <selection activeCell="O11" sqref="O11"/>
    </sheetView>
  </sheetViews>
  <sheetFormatPr defaultRowHeight="14.25"/>
  <cols>
    <col min="1" max="1" width="22.28515625" style="1" customWidth="1"/>
    <col min="2" max="2" width="10.140625" style="1" customWidth="1"/>
    <col min="3" max="4" width="10.28515625" style="1" customWidth="1"/>
    <col min="5" max="5" width="10.5703125" style="1" customWidth="1"/>
    <col min="6" max="6" width="10" style="1" customWidth="1"/>
    <col min="7" max="7" width="10.7109375" style="1" customWidth="1"/>
    <col min="8" max="9" width="9.140625" style="1"/>
    <col min="10" max="10" width="10.42578125" style="1" customWidth="1"/>
    <col min="11" max="12" width="9.140625" style="1"/>
    <col min="13" max="13" width="12.85546875" style="1" customWidth="1"/>
    <col min="14" max="14" width="9.140625" style="1"/>
    <col min="15" max="15" width="20.42578125" style="1" customWidth="1"/>
    <col min="16" max="16384" width="9.140625" style="1"/>
  </cols>
  <sheetData>
    <row r="1" spans="1:15" ht="15">
      <c r="A1" s="27" t="s">
        <v>77</v>
      </c>
    </row>
    <row r="3" spans="1:15">
      <c r="A3" s="74"/>
      <c r="B3" s="74"/>
      <c r="C3" s="74"/>
      <c r="D3" s="75" t="s">
        <v>50</v>
      </c>
      <c r="E3" s="75"/>
      <c r="F3" s="75" t="s">
        <v>52</v>
      </c>
      <c r="G3" s="75"/>
    </row>
    <row r="4" spans="1:15" s="5" customFormat="1" ht="33" customHeight="1">
      <c r="A4" s="76" t="s">
        <v>49</v>
      </c>
      <c r="B4" s="77" t="s">
        <v>43</v>
      </c>
      <c r="C4" s="77" t="s">
        <v>42</v>
      </c>
      <c r="D4" s="77" t="s">
        <v>102</v>
      </c>
      <c r="E4" s="77" t="s">
        <v>51</v>
      </c>
      <c r="F4" s="77" t="s">
        <v>43</v>
      </c>
      <c r="G4" s="77" t="s">
        <v>42</v>
      </c>
      <c r="I4" s="93" t="s">
        <v>106</v>
      </c>
      <c r="J4" s="93" t="s">
        <v>103</v>
      </c>
      <c r="K4" s="93" t="s">
        <v>104</v>
      </c>
      <c r="L4" s="92" t="s">
        <v>107</v>
      </c>
      <c r="M4" s="92" t="s">
        <v>105</v>
      </c>
      <c r="O4" s="5" t="s">
        <v>108</v>
      </c>
    </row>
    <row r="5" spans="1:15">
      <c r="A5" s="78" t="s">
        <v>89</v>
      </c>
      <c r="B5" s="81">
        <v>13.867049999999999</v>
      </c>
      <c r="C5" s="82">
        <v>13.904030000000001</v>
      </c>
      <c r="D5" s="81">
        <v>-3.6979999999999999E-2</v>
      </c>
      <c r="E5" s="88">
        <v>-2.9999999999999997E-4</v>
      </c>
      <c r="F5" s="83">
        <v>2.4299999999999999E-2</v>
      </c>
      <c r="G5" s="83">
        <v>-0.1009</v>
      </c>
      <c r="I5" s="94">
        <f>B5/(1+F5)</f>
        <v>13.538074782778482</v>
      </c>
      <c r="J5" s="94">
        <f>C5/(1+G5)</f>
        <v>15.464386608831054</v>
      </c>
      <c r="K5" s="94">
        <f>I5-J5</f>
        <v>-1.9263118260525722</v>
      </c>
      <c r="L5" s="98">
        <v>143.30000000000001</v>
      </c>
      <c r="M5" s="91">
        <f>C5-J5</f>
        <v>-1.5603566088310536</v>
      </c>
      <c r="O5" s="99">
        <f>K5/L5</f>
        <v>-1.3442510998273358E-2</v>
      </c>
    </row>
    <row r="6" spans="1:15">
      <c r="A6" s="79" t="s">
        <v>90</v>
      </c>
      <c r="B6" s="84">
        <v>2.52868</v>
      </c>
      <c r="C6" s="85">
        <v>2.6133500000000001</v>
      </c>
      <c r="D6" s="84">
        <v>-8.4669999999999995E-2</v>
      </c>
      <c r="E6" s="89">
        <v>-2.5000000000000001E-3</v>
      </c>
      <c r="F6" s="86">
        <v>-3.09E-2</v>
      </c>
      <c r="G6" s="86">
        <v>-8.5800000000000001E-2</v>
      </c>
      <c r="I6" s="94">
        <f t="shared" ref="I6:I22" si="0">B6/(1+F6)</f>
        <v>2.6093076049943247</v>
      </c>
      <c r="J6" s="94">
        <f>C6/(1+G6)</f>
        <v>2.8586195580835705</v>
      </c>
      <c r="K6" s="94">
        <f t="shared" ref="K6:K22" si="1">I6-J6</f>
        <v>-0.24931195308924581</v>
      </c>
      <c r="L6" s="98">
        <v>32.65</v>
      </c>
      <c r="M6" s="91">
        <f>C6-J6</f>
        <v>-0.24526955808357043</v>
      </c>
      <c r="O6" s="99">
        <f t="shared" ref="O6:O22" si="2">K6/L6</f>
        <v>-7.6358944284608214E-3</v>
      </c>
    </row>
    <row r="7" spans="1:15">
      <c r="A7" s="79" t="s">
        <v>87</v>
      </c>
      <c r="B7" s="84">
        <v>7.3985399999999997</v>
      </c>
      <c r="C7" s="85">
        <v>8.3140400000000003</v>
      </c>
      <c r="D7" s="87">
        <v>-0.91549999999999998</v>
      </c>
      <c r="E7" s="89">
        <v>-9.1000000000000004E-3</v>
      </c>
      <c r="F7" s="86">
        <v>2.86E-2</v>
      </c>
      <c r="G7" s="86">
        <v>-0.14630000000000001</v>
      </c>
      <c r="I7" s="94">
        <f t="shared" si="0"/>
        <v>7.1928251993000192</v>
      </c>
      <c r="J7" s="94">
        <f>C7/(1+G7)</f>
        <v>9.7388309710671201</v>
      </c>
      <c r="K7" s="94">
        <f t="shared" si="1"/>
        <v>-2.546005771767101</v>
      </c>
      <c r="L7" s="98">
        <v>102.06399999999999</v>
      </c>
      <c r="M7" s="91">
        <f>C7-J7</f>
        <v>-1.4247909710671198</v>
      </c>
      <c r="O7" s="99">
        <f t="shared" si="2"/>
        <v>-2.4945189016373073E-2</v>
      </c>
    </row>
    <row r="8" spans="1:15">
      <c r="A8" s="79" t="s">
        <v>98</v>
      </c>
      <c r="B8" s="84">
        <v>2.0319600000000002</v>
      </c>
      <c r="C8" s="85">
        <v>2.157</v>
      </c>
      <c r="D8" s="84">
        <v>-0.12504000000000001</v>
      </c>
      <c r="E8" s="89">
        <v>-6.7999999999999996E-3</v>
      </c>
      <c r="F8" s="86">
        <v>5.3699999999999998E-2</v>
      </c>
      <c r="G8" s="86">
        <v>2.8E-3</v>
      </c>
      <c r="I8" s="94">
        <f t="shared" si="0"/>
        <v>1.9284046692607004</v>
      </c>
      <c r="J8" s="94">
        <f>C8/(1+G8)</f>
        <v>2.1509772636617472</v>
      </c>
      <c r="K8" s="94">
        <f t="shared" si="1"/>
        <v>-0.22257259440104682</v>
      </c>
      <c r="L8" s="98">
        <v>18.596</v>
      </c>
      <c r="M8" s="91">
        <f>C8-J8</f>
        <v>6.0227363382527876E-3</v>
      </c>
      <c r="O8" s="99">
        <f t="shared" si="2"/>
        <v>-1.1968842460800539E-2</v>
      </c>
    </row>
    <row r="9" spans="1:15">
      <c r="A9" s="79" t="s">
        <v>96</v>
      </c>
      <c r="B9" s="84">
        <v>3.6340700000000004</v>
      </c>
      <c r="C9" s="85">
        <v>4.0331900000000003</v>
      </c>
      <c r="D9" s="84">
        <v>-0.39912000000000003</v>
      </c>
      <c r="E9" s="89">
        <v>-9.7999999999999997E-3</v>
      </c>
      <c r="F9" s="86">
        <v>-2.4199999999999999E-2</v>
      </c>
      <c r="G9" s="86">
        <v>-3.8399999999999997E-2</v>
      </c>
      <c r="I9" s="94">
        <f t="shared" si="0"/>
        <v>3.7241955318712856</v>
      </c>
      <c r="J9" s="94">
        <f>C9/(1+G9)</f>
        <v>4.1942491680532452</v>
      </c>
      <c r="K9" s="94">
        <f t="shared" si="1"/>
        <v>-0.47005363618195961</v>
      </c>
      <c r="L9" s="98">
        <v>41.228000000000002</v>
      </c>
      <c r="M9" s="91">
        <f>C9-J9</f>
        <v>-0.16105916805324494</v>
      </c>
      <c r="O9" s="99">
        <f t="shared" si="2"/>
        <v>-1.1401320369214117E-2</v>
      </c>
    </row>
    <row r="10" spans="1:15">
      <c r="A10" s="79" t="s">
        <v>91</v>
      </c>
      <c r="B10" s="84">
        <v>1.26179</v>
      </c>
      <c r="C10" s="85">
        <v>1.2586700000000002</v>
      </c>
      <c r="D10" s="84">
        <v>3.1199999999999999E-3</v>
      </c>
      <c r="E10" s="89">
        <v>2.0000000000000001E-4</v>
      </c>
      <c r="F10" s="86">
        <v>2.06E-2</v>
      </c>
      <c r="G10" s="86">
        <v>-8.2199999999999995E-2</v>
      </c>
      <c r="I10" s="94">
        <f t="shared" si="0"/>
        <v>1.2363217715069568</v>
      </c>
      <c r="J10" s="94">
        <f>C10/(1+G10)</f>
        <v>1.3713989976029639</v>
      </c>
      <c r="K10" s="94">
        <f t="shared" si="1"/>
        <v>-0.13507722609600714</v>
      </c>
      <c r="L10" s="98">
        <v>13.577</v>
      </c>
      <c r="M10" s="91">
        <f>C10-J10</f>
        <v>-0.11272899760296373</v>
      </c>
      <c r="O10" s="99">
        <f t="shared" si="2"/>
        <v>-9.9489744491424569E-3</v>
      </c>
    </row>
    <row r="11" spans="1:15">
      <c r="A11" s="79" t="s">
        <v>84</v>
      </c>
      <c r="B11" s="84">
        <v>3.5364899999999997</v>
      </c>
      <c r="C11" s="85">
        <v>3.5744499999999997</v>
      </c>
      <c r="D11" s="84">
        <v>-3.7960000000000001E-2</v>
      </c>
      <c r="E11" s="89">
        <v>-1E-3</v>
      </c>
      <c r="F11" s="86">
        <v>-4.58E-2</v>
      </c>
      <c r="G11" s="86">
        <v>-0.3387</v>
      </c>
      <c r="I11" s="94">
        <f t="shared" si="0"/>
        <v>3.7062355900230552</v>
      </c>
      <c r="J11" s="94">
        <f>C11/(1+G11)</f>
        <v>5.4051867533645845</v>
      </c>
      <c r="K11" s="94">
        <f t="shared" si="1"/>
        <v>-1.6989511633415293</v>
      </c>
      <c r="L11" s="98">
        <v>35.911999999999999</v>
      </c>
      <c r="M11" s="91">
        <f>C11-J11</f>
        <v>-1.8307367533645849</v>
      </c>
      <c r="O11" s="99">
        <f t="shared" si="2"/>
        <v>-4.730873143633129E-2</v>
      </c>
    </row>
    <row r="12" spans="1:15">
      <c r="A12" s="79" t="s">
        <v>94</v>
      </c>
      <c r="B12" s="84">
        <v>4.9409399999999994</v>
      </c>
      <c r="C12" s="85">
        <v>4.8875999999999999</v>
      </c>
      <c r="D12" s="84">
        <v>5.3340000000000005E-2</v>
      </c>
      <c r="E12" s="89">
        <v>8.9999999999999998E-4</v>
      </c>
      <c r="F12" s="86">
        <v>0.1002</v>
      </c>
      <c r="G12" s="86">
        <v>-5.28E-2</v>
      </c>
      <c r="I12" s="94">
        <f t="shared" si="0"/>
        <v>4.4909471005271762</v>
      </c>
      <c r="J12" s="94">
        <f>C12/(1+G12)</f>
        <v>5.1600506756756754</v>
      </c>
      <c r="K12" s="94">
        <f t="shared" si="1"/>
        <v>-0.66910357514849927</v>
      </c>
      <c r="L12" s="98">
        <v>57.279000000000003</v>
      </c>
      <c r="M12" s="91">
        <f>C12-J12</f>
        <v>-0.27245067567567549</v>
      </c>
      <c r="O12" s="99">
        <f t="shared" si="2"/>
        <v>-1.1681481435578471E-2</v>
      </c>
    </row>
    <row r="13" spans="1:15">
      <c r="A13" s="79" t="s">
        <v>95</v>
      </c>
      <c r="B13" s="84">
        <v>13.43126</v>
      </c>
      <c r="C13" s="85">
        <v>14.6554</v>
      </c>
      <c r="D13" s="87">
        <v>-1.2241500000000001</v>
      </c>
      <c r="E13" s="89">
        <v>-6.1999999999999998E-3</v>
      </c>
      <c r="F13" s="86">
        <v>3.9199999999999999E-2</v>
      </c>
      <c r="G13" s="86">
        <v>-3.95E-2</v>
      </c>
      <c r="I13" s="94">
        <f t="shared" si="0"/>
        <v>12.92461508852964</v>
      </c>
      <c r="J13" s="94">
        <f>C13/(1+G13)</f>
        <v>15.258094742321708</v>
      </c>
      <c r="K13" s="94">
        <f t="shared" si="1"/>
        <v>-2.3334796537920681</v>
      </c>
      <c r="L13" s="98">
        <v>197.91900000000001</v>
      </c>
      <c r="M13" s="91">
        <f>C13-J13</f>
        <v>-0.60269474232170772</v>
      </c>
      <c r="O13" s="99">
        <f t="shared" si="2"/>
        <v>-1.1790073988813949E-2</v>
      </c>
    </row>
    <row r="14" spans="1:15">
      <c r="A14" s="79" t="s">
        <v>88</v>
      </c>
      <c r="B14" s="84">
        <v>2.3039200000000002</v>
      </c>
      <c r="C14" s="85">
        <v>2.3742700000000001</v>
      </c>
      <c r="D14" s="84">
        <v>-7.0349999999999996E-2</v>
      </c>
      <c r="E14" s="89">
        <v>-4.1000000000000003E-3</v>
      </c>
      <c r="F14" s="86">
        <v>2.5000000000000001E-3</v>
      </c>
      <c r="G14" s="86">
        <v>-0.14230000000000001</v>
      </c>
      <c r="I14" s="94">
        <f t="shared" si="0"/>
        <v>2.2981745635910227</v>
      </c>
      <c r="J14" s="94">
        <f>C14/(1+G14)</f>
        <v>2.7681823481403756</v>
      </c>
      <c r="K14" s="94">
        <f t="shared" si="1"/>
        <v>-0.47000778454935288</v>
      </c>
      <c r="L14" s="98">
        <v>18.201000000000001</v>
      </c>
      <c r="M14" s="91">
        <f>C14-J14</f>
        <v>-0.39391234814037546</v>
      </c>
      <c r="O14" s="99">
        <f t="shared" si="2"/>
        <v>-2.5823184690366072E-2</v>
      </c>
    </row>
    <row r="15" spans="1:15">
      <c r="A15" s="79" t="s">
        <v>97</v>
      </c>
      <c r="B15" s="84">
        <v>5.4471800000000004</v>
      </c>
      <c r="C15" s="85">
        <v>5.7749899999999998</v>
      </c>
      <c r="D15" s="84">
        <v>-0.32780999999999999</v>
      </c>
      <c r="E15" s="89">
        <v>-5.7999999999999996E-3</v>
      </c>
      <c r="F15" s="86">
        <v>5.04E-2</v>
      </c>
      <c r="G15" s="86">
        <v>-5.8999999999999999E-3</v>
      </c>
      <c r="I15" s="94">
        <f t="shared" si="0"/>
        <v>5.1858149276466108</v>
      </c>
      <c r="J15" s="94">
        <f>C15/(1+G15)</f>
        <v>5.8092646615028665</v>
      </c>
      <c r="K15" s="94">
        <f t="shared" si="1"/>
        <v>-0.62344973385625568</v>
      </c>
      <c r="L15" s="98">
        <v>55.631</v>
      </c>
      <c r="M15" s="91">
        <f>C15-J15</f>
        <v>-3.4274661502866621E-2</v>
      </c>
      <c r="O15" s="99">
        <f t="shared" si="2"/>
        <v>-1.1206876271435993E-2</v>
      </c>
    </row>
    <row r="16" spans="1:15">
      <c r="A16" s="79" t="s">
        <v>86</v>
      </c>
      <c r="B16" s="84">
        <v>1.8854900000000001</v>
      </c>
      <c r="C16" s="85">
        <v>1.75373</v>
      </c>
      <c r="D16" s="84">
        <v>0.13175999999999999</v>
      </c>
      <c r="E16" s="89">
        <v>5.0000000000000001E-3</v>
      </c>
      <c r="F16" s="86">
        <v>0.15670000000000001</v>
      </c>
      <c r="G16" s="86">
        <v>-0.16689999999999999</v>
      </c>
      <c r="I16" s="94">
        <f t="shared" si="0"/>
        <v>1.6300596524595834</v>
      </c>
      <c r="J16" s="94">
        <f>C16/(1+G16)</f>
        <v>2.1050654183171291</v>
      </c>
      <c r="K16" s="94">
        <f t="shared" si="1"/>
        <v>-0.47500576585754573</v>
      </c>
      <c r="L16" s="98">
        <v>26.629000000000001</v>
      </c>
      <c r="M16" s="91">
        <f>C16-J16</f>
        <v>-0.35133541831712911</v>
      </c>
      <c r="O16" s="99">
        <f t="shared" si="2"/>
        <v>-1.7837912270740386E-2</v>
      </c>
    </row>
    <row r="17" spans="1:15">
      <c r="A17" s="79" t="s">
        <v>99</v>
      </c>
      <c r="B17" s="84">
        <v>0.68001999999999996</v>
      </c>
      <c r="C17" s="85">
        <v>0.71317999999999993</v>
      </c>
      <c r="D17" s="84">
        <v>-3.3149999999999999E-2</v>
      </c>
      <c r="E17" s="89">
        <v>-4.1000000000000003E-3</v>
      </c>
      <c r="F17" s="86">
        <v>6.5100000000000005E-2</v>
      </c>
      <c r="G17" s="86">
        <v>4.8500000000000001E-2</v>
      </c>
      <c r="I17" s="94">
        <f t="shared" si="0"/>
        <v>0.63845648295934654</v>
      </c>
      <c r="J17" s="94">
        <f>C17/(1+G17)</f>
        <v>0.68019074868860274</v>
      </c>
      <c r="K17" s="94">
        <f t="shared" si="1"/>
        <v>-4.1734265729256204E-2</v>
      </c>
      <c r="L17" s="98">
        <v>7.8689999999999998</v>
      </c>
      <c r="M17" s="91">
        <f>C17-J17</f>
        <v>3.2989251311397183E-2</v>
      </c>
      <c r="O17" s="99">
        <f t="shared" si="2"/>
        <v>-5.3036301600274758E-3</v>
      </c>
    </row>
    <row r="18" spans="1:15">
      <c r="A18" s="79" t="s">
        <v>101</v>
      </c>
      <c r="B18" s="84">
        <v>11.025450000000001</v>
      </c>
      <c r="C18" s="85">
        <v>12.5313</v>
      </c>
      <c r="D18" s="87">
        <v>-1.5058499999999999</v>
      </c>
      <c r="E18" s="89">
        <v>-8.0999999999999996E-3</v>
      </c>
      <c r="F18" s="86">
        <v>9.6600000000000005E-2</v>
      </c>
      <c r="G18" s="86">
        <v>9.7299999999999998E-2</v>
      </c>
      <c r="I18" s="94">
        <f t="shared" si="0"/>
        <v>10.054213022068211</v>
      </c>
      <c r="J18" s="94">
        <f>C18/(1+G18)</f>
        <v>11.420122117925818</v>
      </c>
      <c r="K18" s="94">
        <f t="shared" si="1"/>
        <v>-1.3659090958576066</v>
      </c>
      <c r="L18" s="98">
        <v>190.39</v>
      </c>
      <c r="M18" s="91">
        <f>C18-J18</f>
        <v>1.1111778820741822</v>
      </c>
      <c r="O18" s="99">
        <f t="shared" si="2"/>
        <v>-7.1742691100247207E-3</v>
      </c>
    </row>
    <row r="19" spans="1:15">
      <c r="A19" s="79" t="s">
        <v>100</v>
      </c>
      <c r="B19" s="84">
        <v>5.99261</v>
      </c>
      <c r="C19" s="85">
        <v>5.7001400000000002</v>
      </c>
      <c r="D19" s="84">
        <v>0.29247000000000001</v>
      </c>
      <c r="E19" s="89">
        <v>4.4999999999999997E-3</v>
      </c>
      <c r="F19" s="86">
        <v>6.4000000000000003E-3</v>
      </c>
      <c r="G19" s="86">
        <v>5.2200000000000003E-2</v>
      </c>
      <c r="I19" s="94">
        <f t="shared" si="0"/>
        <v>5.9545011923688396</v>
      </c>
      <c r="J19" s="94">
        <f>C19/(1+G19)</f>
        <v>5.4173541151872264</v>
      </c>
      <c r="K19" s="94">
        <f t="shared" si="1"/>
        <v>0.53714707718161314</v>
      </c>
      <c r="L19" s="98">
        <v>66.900000000000006</v>
      </c>
      <c r="M19" s="91">
        <f>C19-J19</f>
        <v>0.28278588481277378</v>
      </c>
      <c r="O19" s="99">
        <f t="shared" si="2"/>
        <v>8.0291042926997468E-3</v>
      </c>
    </row>
    <row r="20" spans="1:15">
      <c r="A20" s="79" t="s">
        <v>85</v>
      </c>
      <c r="B20" s="84">
        <v>2.2017800000000003</v>
      </c>
      <c r="C20" s="85">
        <v>1.9999100000000001</v>
      </c>
      <c r="D20" s="84">
        <v>0.20186999999999999</v>
      </c>
      <c r="E20" s="89">
        <v>8.8999999999999999E-3</v>
      </c>
      <c r="F20" s="86">
        <v>7.3099999999999998E-2</v>
      </c>
      <c r="G20" s="86">
        <v>-0.20230000000000001</v>
      </c>
      <c r="I20" s="94">
        <f t="shared" si="0"/>
        <v>2.0517938682322248</v>
      </c>
      <c r="J20" s="94">
        <f>C20/(1+G20)</f>
        <v>2.5070953992729099</v>
      </c>
      <c r="K20" s="94">
        <f t="shared" si="1"/>
        <v>-0.45530153104068516</v>
      </c>
      <c r="L20" s="98">
        <v>23.114999999999998</v>
      </c>
      <c r="M20" s="91">
        <f>C20-J20</f>
        <v>-0.50718539927290984</v>
      </c>
      <c r="O20" s="99">
        <f t="shared" si="2"/>
        <v>-1.9697232578009309E-2</v>
      </c>
    </row>
    <row r="21" spans="1:15">
      <c r="A21" s="79" t="s">
        <v>93</v>
      </c>
      <c r="B21" s="84">
        <v>2.2919899999999997</v>
      </c>
      <c r="C21" s="85">
        <v>2.7549999999999999</v>
      </c>
      <c r="D21" s="84">
        <v>-0.46301999999999999</v>
      </c>
      <c r="E21" s="89">
        <v>-1.6799999999999999E-2</v>
      </c>
      <c r="F21" s="86">
        <v>5.0999999999999997E-2</v>
      </c>
      <c r="G21" s="86">
        <v>-5.6800000000000003E-2</v>
      </c>
      <c r="I21" s="94">
        <f t="shared" si="0"/>
        <v>2.1807706945765934</v>
      </c>
      <c r="J21" s="94">
        <f>C21/(1+G21)</f>
        <v>2.9209075487701441</v>
      </c>
      <c r="K21" s="94">
        <f t="shared" si="1"/>
        <v>-0.74013685419355069</v>
      </c>
      <c r="L21" s="98">
        <v>27.324000000000002</v>
      </c>
      <c r="M21" s="91">
        <f>C21-J21</f>
        <v>-0.16590754877014424</v>
      </c>
      <c r="O21" s="99">
        <f t="shared" si="2"/>
        <v>-2.708742695774962E-2</v>
      </c>
    </row>
    <row r="22" spans="1:15">
      <c r="A22" s="80" t="s">
        <v>92</v>
      </c>
      <c r="B22" s="90">
        <v>84.459210000000013</v>
      </c>
      <c r="C22" s="95">
        <v>89.000240000000005</v>
      </c>
      <c r="D22" s="90">
        <v>-4.5410300000000001</v>
      </c>
      <c r="E22" s="96">
        <v>-4.3E-3</v>
      </c>
      <c r="F22" s="97">
        <v>3.8300000000000001E-2</v>
      </c>
      <c r="G22" s="97">
        <v>-6.54E-2</v>
      </c>
      <c r="I22" s="94">
        <f t="shared" si="0"/>
        <v>81.343744582490629</v>
      </c>
      <c r="J22" s="94">
        <f>C22/(1+G22)</f>
        <v>95.228161780440843</v>
      </c>
      <c r="K22" s="94">
        <f t="shared" si="1"/>
        <v>-13.884417197950214</v>
      </c>
      <c r="L22" s="98">
        <v>1062.5909999999999</v>
      </c>
      <c r="M22" s="91">
        <f>C22-J22</f>
        <v>-6.2279217804408376</v>
      </c>
      <c r="O22" s="99">
        <f t="shared" si="2"/>
        <v>-1.3066567661452257E-2</v>
      </c>
    </row>
    <row r="26" spans="1:15">
      <c r="L26" s="98"/>
    </row>
  </sheetData>
  <autoFilter ref="A4:G22">
    <sortState ref="A5:G22">
      <sortCondition ref="A4:A22"/>
    </sortState>
  </autoFilter>
  <mergeCells count="2">
    <mergeCell ref="D3:E3"/>
    <mergeCell ref="F3:G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workbookViewId="0">
      <selection activeCell="J6" sqref="J6"/>
    </sheetView>
  </sheetViews>
  <sheetFormatPr defaultRowHeight="15"/>
  <cols>
    <col min="1" max="1" width="24.28515625" customWidth="1"/>
    <col min="2" max="2" width="10.7109375" customWidth="1"/>
    <col min="3" max="3" width="14.5703125" customWidth="1"/>
    <col min="4" max="4" width="12" customWidth="1"/>
    <col min="5" max="5" width="16.28515625" customWidth="1"/>
    <col min="6" max="6" width="12.7109375" customWidth="1"/>
  </cols>
  <sheetData>
    <row r="1" spans="1:6" ht="18">
      <c r="A1" s="26" t="s">
        <v>76</v>
      </c>
    </row>
    <row r="2" spans="1:6" ht="15.75" thickBot="1"/>
    <row r="3" spans="1:6" s="10" customFormat="1" ht="64.5" customHeight="1" thickBot="1">
      <c r="A3" s="6" t="s">
        <v>49</v>
      </c>
      <c r="B3" s="11" t="s">
        <v>53</v>
      </c>
      <c r="C3" s="11" t="s">
        <v>54</v>
      </c>
      <c r="D3" s="11" t="s">
        <v>55</v>
      </c>
      <c r="E3" s="11" t="s">
        <v>56</v>
      </c>
      <c r="F3" s="11" t="s">
        <v>57</v>
      </c>
    </row>
    <row r="4" spans="1:6">
      <c r="A4" s="4" t="s">
        <v>58</v>
      </c>
      <c r="B4" s="7">
        <v>-4.5900000000000003E-2</v>
      </c>
      <c r="C4" s="7">
        <v>-0.23780000000000001</v>
      </c>
      <c r="D4" s="7">
        <v>0.20469999999999999</v>
      </c>
      <c r="E4" s="7">
        <v>-0.13980000000000001</v>
      </c>
      <c r="F4" s="7">
        <v>-8.8099999999999998E-2</v>
      </c>
    </row>
    <row r="5" spans="1:6">
      <c r="A5" s="4" t="s">
        <v>59</v>
      </c>
      <c r="B5" s="8">
        <v>-2.93E-2</v>
      </c>
      <c r="C5" s="8">
        <v>9.7000000000000003E-3</v>
      </c>
      <c r="D5" s="8">
        <v>0.3392</v>
      </c>
      <c r="E5" s="8">
        <v>-0.214</v>
      </c>
      <c r="F5" s="8">
        <v>-0.35499999999999998</v>
      </c>
    </row>
    <row r="6" spans="1:6">
      <c r="A6" s="4" t="s">
        <v>60</v>
      </c>
      <c r="B6" s="8">
        <v>-1.0800000000000001E-2</v>
      </c>
      <c r="C6" s="8">
        <v>-0.2024</v>
      </c>
      <c r="D6" s="8">
        <v>0.76490000000000002</v>
      </c>
      <c r="E6" s="8">
        <v>-0.2853</v>
      </c>
      <c r="F6" s="8">
        <v>-0.87870000000000004</v>
      </c>
    </row>
    <row r="7" spans="1:6">
      <c r="A7" s="4" t="s">
        <v>61</v>
      </c>
      <c r="B7" s="8">
        <v>-2.9399999999999999E-2</v>
      </c>
      <c r="C7" s="8">
        <v>-7.3800000000000004E-2</v>
      </c>
      <c r="D7" s="8">
        <v>0.93879999999999997</v>
      </c>
      <c r="E7" s="8">
        <v>-0.39129999999999998</v>
      </c>
      <c r="F7" s="8">
        <v>8.9999999999999993E-3</v>
      </c>
    </row>
    <row r="8" spans="1:6">
      <c r="A8" s="4" t="s">
        <v>62</v>
      </c>
      <c r="B8" s="8">
        <v>-2.0299999999999999E-2</v>
      </c>
      <c r="C8" s="8">
        <v>6.54E-2</v>
      </c>
      <c r="D8" s="8">
        <v>9.0899999999999995E-2</v>
      </c>
      <c r="E8" s="8">
        <v>-7.0599999999999996E-2</v>
      </c>
      <c r="F8" s="8">
        <v>-0.34350000000000003</v>
      </c>
    </row>
    <row r="9" spans="1:6">
      <c r="A9" s="4" t="s">
        <v>63</v>
      </c>
      <c r="B9" s="8">
        <v>-1.47E-2</v>
      </c>
      <c r="C9" s="8">
        <v>-7.8600000000000003E-2</v>
      </c>
      <c r="D9" s="8">
        <v>1.1637</v>
      </c>
      <c r="E9" s="8">
        <v>-0.15090000000000001</v>
      </c>
      <c r="F9" s="8">
        <v>-0.29330000000000001</v>
      </c>
    </row>
    <row r="10" spans="1:6">
      <c r="A10" s="4" t="s">
        <v>64</v>
      </c>
      <c r="B10" s="8">
        <v>-4.9500000000000002E-2</v>
      </c>
      <c r="C10" s="8">
        <v>-6.1899999999999997E-2</v>
      </c>
      <c r="D10" s="8">
        <v>0.75900000000000001</v>
      </c>
      <c r="E10" s="8">
        <v>-7.2599999999999998E-2</v>
      </c>
      <c r="F10" s="8">
        <v>-0.10730000000000001</v>
      </c>
    </row>
    <row r="11" spans="1:6">
      <c r="A11" s="4" t="s">
        <v>65</v>
      </c>
      <c r="B11" s="8">
        <v>-9.2700000000000005E-2</v>
      </c>
      <c r="C11" s="8">
        <v>-0.49199999999999999</v>
      </c>
      <c r="D11" s="8">
        <v>0.37790000000000001</v>
      </c>
      <c r="E11" s="8">
        <v>-0.50049999999999994</v>
      </c>
      <c r="F11" s="8">
        <v>-0.8579</v>
      </c>
    </row>
    <row r="12" spans="1:6">
      <c r="A12" s="4" t="s">
        <v>66</v>
      </c>
      <c r="B12" s="8">
        <v>-7.2400000000000006E-2</v>
      </c>
      <c r="C12" s="8">
        <v>4.4000000000000003E-3</v>
      </c>
      <c r="D12" s="8">
        <v>0.3569</v>
      </c>
      <c r="E12" s="8">
        <v>-8.9399999999999993E-2</v>
      </c>
      <c r="F12" s="8">
        <v>-0.19409999999999999</v>
      </c>
    </row>
    <row r="13" spans="1:6">
      <c r="A13" s="4" t="s">
        <v>67</v>
      </c>
      <c r="B13" s="8">
        <v>-2.58E-2</v>
      </c>
      <c r="C13" s="8">
        <v>5.9900000000000002E-2</v>
      </c>
      <c r="D13" s="8">
        <v>1.1212</v>
      </c>
      <c r="E13" s="8">
        <v>-0.2205</v>
      </c>
      <c r="F13" s="8">
        <v>-0.64290000000000003</v>
      </c>
    </row>
    <row r="14" spans="1:6">
      <c r="A14" s="4" t="s">
        <v>68</v>
      </c>
      <c r="B14" s="8">
        <v>-2.8799999999999999E-2</v>
      </c>
      <c r="C14" s="8">
        <v>0.1176</v>
      </c>
      <c r="D14" s="8">
        <v>0.32869999999999999</v>
      </c>
      <c r="E14" s="8">
        <v>-3.4299999999999997E-2</v>
      </c>
      <c r="F14" s="8">
        <v>-8.0500000000000002E-2</v>
      </c>
    </row>
    <row r="15" spans="1:6">
      <c r="A15" s="4" t="s">
        <v>69</v>
      </c>
      <c r="B15" s="8">
        <v>-3.5999999999999997E-2</v>
      </c>
      <c r="C15" s="8">
        <v>0.50609999999999999</v>
      </c>
      <c r="D15" s="8">
        <v>0.64370000000000005</v>
      </c>
      <c r="E15" s="8">
        <v>-2.0000000000000001E-4</v>
      </c>
      <c r="F15" s="8">
        <v>-0.18690000000000001</v>
      </c>
    </row>
    <row r="16" spans="1:6">
      <c r="A16" s="4" t="s">
        <v>70</v>
      </c>
      <c r="B16" s="8">
        <v>-2.6800000000000001E-2</v>
      </c>
      <c r="C16" s="8">
        <v>4.8999999999999998E-3</v>
      </c>
      <c r="D16" s="8">
        <v>0.48399999999999999</v>
      </c>
      <c r="E16" s="8">
        <v>-0.13639999999999999</v>
      </c>
      <c r="F16" s="8">
        <v>-0.40429999999999999</v>
      </c>
    </row>
    <row r="17" spans="1:6">
      <c r="A17" s="4" t="s">
        <v>71</v>
      </c>
      <c r="B17" s="8">
        <v>-2.4500000000000001E-2</v>
      </c>
      <c r="C17" s="8">
        <v>5.0799999999999998E-2</v>
      </c>
      <c r="D17" s="8">
        <v>0.73460000000000003</v>
      </c>
      <c r="E17" s="8">
        <v>5.0000000000000001E-4</v>
      </c>
      <c r="F17" s="8">
        <v>-0.16619999999999999</v>
      </c>
    </row>
    <row r="18" spans="1:6">
      <c r="A18" s="4" t="s">
        <v>72</v>
      </c>
      <c r="B18" s="8">
        <v>-8.8000000000000005E-3</v>
      </c>
      <c r="C18" s="8">
        <v>-0.11310000000000001</v>
      </c>
      <c r="D18" s="8">
        <v>0.54269999999999996</v>
      </c>
      <c r="E18" s="8">
        <v>0.16239999999999999</v>
      </c>
      <c r="F18" s="8">
        <v>0.63419999999999999</v>
      </c>
    </row>
    <row r="19" spans="1:6">
      <c r="A19" s="4" t="s">
        <v>73</v>
      </c>
      <c r="B19" s="8">
        <v>-1.12E-2</v>
      </c>
      <c r="C19" s="8">
        <v>0.3957</v>
      </c>
      <c r="D19" s="8">
        <v>5.45E-2</v>
      </c>
      <c r="E19" s="8">
        <v>1.1900000000000001E-2</v>
      </c>
      <c r="F19" s="8">
        <v>-0.38219999999999998</v>
      </c>
    </row>
    <row r="20" spans="1:6" ht="15.75" thickBot="1">
      <c r="A20" s="12" t="s">
        <v>74</v>
      </c>
      <c r="B20" s="9">
        <v>-6.3299999999999995E-2</v>
      </c>
      <c r="C20" s="9">
        <v>-4.3299999999999998E-2</v>
      </c>
      <c r="D20" s="9">
        <v>0.30259999999999998</v>
      </c>
      <c r="E20" s="9">
        <v>-0.29880000000000001</v>
      </c>
      <c r="F20" s="9">
        <v>-0.38700000000000001</v>
      </c>
    </row>
    <row r="21" spans="1:6" ht="15.75" thickBot="1">
      <c r="A21" s="4" t="s">
        <v>75</v>
      </c>
      <c r="B21" s="9">
        <v>-4.3700000000000003E-2</v>
      </c>
      <c r="C21" s="9">
        <v>6.4999999999999997E-3</v>
      </c>
      <c r="D21" s="9">
        <v>0.39489999999999997</v>
      </c>
      <c r="E21" s="9">
        <v>-0.1321</v>
      </c>
      <c r="F21" s="9">
        <v>-0.29170000000000001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CCAA</vt:lpstr>
      <vt:lpstr>CCAA_detall</vt:lpstr>
      <vt:lpstr>var_2011-2012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SCutillas</dc:creator>
  <cp:lastModifiedBy>Abascal</cp:lastModifiedBy>
  <dcterms:created xsi:type="dcterms:W3CDTF">2012-10-31T13:40:38Z</dcterms:created>
  <dcterms:modified xsi:type="dcterms:W3CDTF">2012-10-31T16:57:41Z</dcterms:modified>
</cp:coreProperties>
</file>