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-20" windowWidth="25240" windowHeight="16760"/>
  </bookViews>
  <sheets>
    <sheet name="Spain vs UE" sheetId="5" r:id="rId1"/>
    <sheet name="Sheet1" sheetId="1" r:id="rId2"/>
    <sheet name="Sheet2" sheetId="2" r:id="rId3"/>
    <sheet name="Sheet3" sheetId="3" r:id="rId4"/>
    <sheet name="Sheet4" sheetId="4" r:id="rId5"/>
  </sheets>
  <externalReferences>
    <externalReference r:id="rId6"/>
  </externalReferences>
  <definedNames>
    <definedName name="AllData">!A65476:K65494,!A65496:K65499,!A65501:K65513,!A65515:K65518,!A65520:K65535,!A1:K17</definedName>
    <definedName name="MES">[1]Mes!$B$2</definedName>
    <definedName name="_xlnm.Print_Area">!$B$1:$O$93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00" i="5"/>
  <c r="N100"/>
  <c r="M100"/>
  <c r="O99"/>
  <c r="N99"/>
  <c r="M99"/>
  <c r="O98"/>
  <c r="N98"/>
  <c r="M98"/>
  <c r="O97"/>
  <c r="N97"/>
  <c r="M97"/>
  <c r="O96"/>
  <c r="N96"/>
  <c r="M96"/>
  <c r="O90"/>
  <c r="N90"/>
  <c r="M90"/>
  <c r="O89"/>
  <c r="N89"/>
  <c r="M89"/>
  <c r="O88"/>
  <c r="N88"/>
  <c r="M88"/>
  <c r="O87"/>
  <c r="N87"/>
  <c r="M87"/>
  <c r="O86"/>
  <c r="N86"/>
  <c r="M86"/>
  <c r="L80"/>
  <c r="K80"/>
  <c r="J80"/>
  <c r="I80"/>
  <c r="H80"/>
  <c r="G80"/>
  <c r="F80"/>
  <c r="E80"/>
  <c r="D80"/>
  <c r="C80"/>
  <c r="L79"/>
  <c r="K79"/>
  <c r="J79"/>
  <c r="I79"/>
  <c r="H79"/>
  <c r="G79"/>
  <c r="F79"/>
  <c r="E79"/>
  <c r="D79"/>
  <c r="C79"/>
  <c r="L78"/>
  <c r="K78"/>
  <c r="J78"/>
  <c r="I78"/>
  <c r="H78"/>
  <c r="G78"/>
  <c r="F78"/>
  <c r="E78"/>
  <c r="D78"/>
  <c r="C78"/>
  <c r="L77"/>
  <c r="K77"/>
  <c r="J77"/>
  <c r="I77"/>
  <c r="H77"/>
  <c r="G77"/>
  <c r="F77"/>
  <c r="E77"/>
  <c r="D77"/>
  <c r="C77"/>
  <c r="L76"/>
  <c r="K76"/>
  <c r="J76"/>
  <c r="I76"/>
  <c r="H76"/>
  <c r="G76"/>
  <c r="F76"/>
  <c r="E76"/>
  <c r="D76"/>
  <c r="C76"/>
  <c r="L40"/>
  <c r="L70"/>
  <c r="H40"/>
  <c r="H70"/>
  <c r="N70"/>
  <c r="K40"/>
  <c r="K70"/>
  <c r="C40"/>
  <c r="C70"/>
  <c r="M70"/>
  <c r="G40"/>
  <c r="G70"/>
  <c r="D40"/>
  <c r="D70"/>
  <c r="O70"/>
  <c r="I38"/>
  <c r="I68"/>
  <c r="E38"/>
  <c r="E68"/>
  <c r="K37"/>
  <c r="K67"/>
  <c r="J37"/>
  <c r="J67"/>
  <c r="G37"/>
  <c r="G67"/>
  <c r="F37"/>
  <c r="F67"/>
  <c r="C37"/>
  <c r="C67"/>
  <c r="L36"/>
  <c r="L66"/>
  <c r="I36"/>
  <c r="I66"/>
  <c r="H36"/>
  <c r="H66"/>
  <c r="E36"/>
  <c r="E66"/>
  <c r="D36"/>
  <c r="D66"/>
  <c r="L60"/>
  <c r="H60"/>
  <c r="N60"/>
  <c r="C60"/>
  <c r="M60"/>
  <c r="O60"/>
  <c r="K60"/>
  <c r="J60"/>
  <c r="I60"/>
  <c r="G60"/>
  <c r="F60"/>
  <c r="E60"/>
  <c r="D60"/>
  <c r="L59"/>
  <c r="H59"/>
  <c r="N59"/>
  <c r="K59"/>
  <c r="J59"/>
  <c r="I59"/>
  <c r="C59"/>
  <c r="M59"/>
  <c r="G59"/>
  <c r="F59"/>
  <c r="E59"/>
  <c r="D59"/>
  <c r="O59"/>
  <c r="L58"/>
  <c r="H58"/>
  <c r="N58"/>
  <c r="K58"/>
  <c r="J58"/>
  <c r="I58"/>
  <c r="C58"/>
  <c r="M58"/>
  <c r="G58"/>
  <c r="F58"/>
  <c r="E58"/>
  <c r="D58"/>
  <c r="O58"/>
  <c r="L57"/>
  <c r="C57"/>
  <c r="O57"/>
  <c r="K57"/>
  <c r="J57"/>
  <c r="I57"/>
  <c r="H57"/>
  <c r="M57"/>
  <c r="G57"/>
  <c r="F57"/>
  <c r="E57"/>
  <c r="D57"/>
  <c r="L56"/>
  <c r="H56"/>
  <c r="N56"/>
  <c r="C56"/>
  <c r="M56"/>
  <c r="O56"/>
  <c r="K56"/>
  <c r="J56"/>
  <c r="I56"/>
  <c r="G56"/>
  <c r="F56"/>
  <c r="E56"/>
  <c r="D56"/>
  <c r="O50"/>
  <c r="N50"/>
  <c r="M50"/>
  <c r="O49"/>
  <c r="N49"/>
  <c r="M49"/>
  <c r="O48"/>
  <c r="N48"/>
  <c r="M48"/>
  <c r="O47"/>
  <c r="N47"/>
  <c r="M47"/>
  <c r="O46"/>
  <c r="N46"/>
  <c r="M46"/>
  <c r="J40"/>
  <c r="J70"/>
  <c r="I40"/>
  <c r="I70"/>
  <c r="F40"/>
  <c r="F70"/>
  <c r="E40"/>
  <c r="E70"/>
  <c r="L39"/>
  <c r="L69"/>
  <c r="K39"/>
  <c r="K69"/>
  <c r="J39"/>
  <c r="J69"/>
  <c r="I39"/>
  <c r="I69"/>
  <c r="H39"/>
  <c r="H69"/>
  <c r="G39"/>
  <c r="G69"/>
  <c r="F39"/>
  <c r="F69"/>
  <c r="E39"/>
  <c r="E69"/>
  <c r="D39"/>
  <c r="D69"/>
  <c r="C39"/>
  <c r="C69"/>
  <c r="L38"/>
  <c r="L68"/>
  <c r="K38"/>
  <c r="K68"/>
  <c r="J38"/>
  <c r="J68"/>
  <c r="H38"/>
  <c r="H68"/>
  <c r="G38"/>
  <c r="G68"/>
  <c r="F38"/>
  <c r="F68"/>
  <c r="D38"/>
  <c r="D68"/>
  <c r="C38"/>
  <c r="C68"/>
  <c r="L37"/>
  <c r="L67"/>
  <c r="I37"/>
  <c r="I67"/>
  <c r="H37"/>
  <c r="H67"/>
  <c r="M67"/>
  <c r="E37"/>
  <c r="E67"/>
  <c r="D37"/>
  <c r="D67"/>
  <c r="K36"/>
  <c r="K66"/>
  <c r="J36"/>
  <c r="J66"/>
  <c r="G36"/>
  <c r="G66"/>
  <c r="F36"/>
  <c r="F66"/>
  <c r="C36"/>
  <c r="C66"/>
  <c r="O30"/>
  <c r="N30"/>
  <c r="M30"/>
  <c r="O29"/>
  <c r="N29"/>
  <c r="M29"/>
  <c r="O28"/>
  <c r="N28"/>
  <c r="M28"/>
  <c r="O27"/>
  <c r="N27"/>
  <c r="M27"/>
  <c r="O26"/>
  <c r="N26"/>
  <c r="M26"/>
  <c r="L21"/>
  <c r="K21"/>
  <c r="J21"/>
  <c r="I21"/>
  <c r="N21"/>
  <c r="H21"/>
  <c r="G21"/>
  <c r="F21"/>
  <c r="E21"/>
  <c r="D21"/>
  <c r="M21"/>
  <c r="L20"/>
  <c r="K20"/>
  <c r="J20"/>
  <c r="I20"/>
  <c r="N20"/>
  <c r="H20"/>
  <c r="G20"/>
  <c r="F20"/>
  <c r="E20"/>
  <c r="D20"/>
  <c r="M20"/>
  <c r="L19"/>
  <c r="K19"/>
  <c r="J19"/>
  <c r="I19"/>
  <c r="N19"/>
  <c r="H19"/>
  <c r="G19"/>
  <c r="F19"/>
  <c r="E19"/>
  <c r="D19"/>
  <c r="M19"/>
  <c r="L18"/>
  <c r="K18"/>
  <c r="J18"/>
  <c r="I18"/>
  <c r="N18"/>
  <c r="H18"/>
  <c r="G18"/>
  <c r="F18"/>
  <c r="E18"/>
  <c r="D18"/>
  <c r="M18"/>
  <c r="L17"/>
  <c r="K17"/>
  <c r="J17"/>
  <c r="I17"/>
  <c r="N17"/>
  <c r="H17"/>
  <c r="G17"/>
  <c r="F17"/>
  <c r="E17"/>
  <c r="D17"/>
  <c r="M17"/>
  <c r="O13"/>
  <c r="N13"/>
  <c r="M13"/>
  <c r="O12"/>
  <c r="N12"/>
  <c r="M12"/>
  <c r="O11"/>
  <c r="N11"/>
  <c r="M11"/>
  <c r="O10"/>
  <c r="N10"/>
  <c r="M10"/>
  <c r="O9"/>
  <c r="N9"/>
  <c r="M9"/>
  <c r="O66"/>
  <c r="M68"/>
  <c r="N68"/>
  <c r="O68"/>
  <c r="N67"/>
  <c r="O67"/>
  <c r="M69"/>
  <c r="O69"/>
  <c r="N69"/>
  <c r="M66"/>
  <c r="N57"/>
  <c r="N66"/>
</calcChain>
</file>

<file path=xl/sharedStrings.xml><?xml version="1.0" encoding="utf-8"?>
<sst xmlns="http://schemas.openxmlformats.org/spreadsheetml/2006/main" count="106" uniqueCount="34">
  <si>
    <t>Million</t>
    <phoneticPr fontId="12" type="noConversion"/>
  </si>
  <si>
    <t>Population</t>
    <phoneticPr fontId="12" type="noConversion"/>
  </si>
  <si>
    <r>
      <t xml:space="preserve">Billion: </t>
    </r>
    <r>
      <rPr>
        <sz val="8"/>
        <rFont val="Arial"/>
        <family val="2"/>
      </rPr>
      <t>millardos (miles de millones).</t>
    </r>
    <phoneticPr fontId="12" type="noConversion"/>
  </si>
  <si>
    <r>
      <t>Fuente: Eurostat. Actualizado a 23/04/2014. La serie se llama</t>
    </r>
    <r>
      <rPr>
        <i/>
        <sz val="8"/>
        <rFont val="Arial"/>
        <family val="2"/>
      </rPr>
      <t xml:space="preserve"> Government revenue, expenditure and main aggregates.</t>
    </r>
    <phoneticPr fontId="12" type="noConversion"/>
  </si>
  <si>
    <t xml:space="preserve">09-13: España e italia no. </t>
    <phoneticPr fontId="12" type="noConversion"/>
  </si>
  <si>
    <t>04-09: todos crecen lo mismo</t>
    <phoneticPr fontId="12" type="noConversion"/>
  </si>
  <si>
    <t>Evolución de Gasto e Ingreso Público de España vs Europa</t>
    <phoneticPr fontId="12" type="noConversion"/>
  </si>
  <si>
    <t>Billion of local currency</t>
  </si>
  <si>
    <t>Variación</t>
  </si>
  <si>
    <t>2004-09</t>
  </si>
  <si>
    <t>2009-13</t>
  </si>
  <si>
    <t>2004-13</t>
  </si>
  <si>
    <t xml:space="preserve">Germany </t>
  </si>
  <si>
    <t>Spain</t>
  </si>
  <si>
    <t>France</t>
  </si>
  <si>
    <t>Italy</t>
  </si>
  <si>
    <t>UK (libras)</t>
  </si>
  <si>
    <t>Suma</t>
  </si>
  <si>
    <t>Crecimiento GP</t>
  </si>
  <si>
    <t>United Kingdom</t>
  </si>
  <si>
    <t>Ingresos Públicos</t>
  </si>
  <si>
    <t>UK (pounds)</t>
  </si>
  <si>
    <t>Déficit Público</t>
  </si>
  <si>
    <t>UK pounds</t>
  </si>
  <si>
    <t>Variación en pp</t>
  </si>
  <si>
    <t>Deficit / PIB</t>
  </si>
  <si>
    <t xml:space="preserve">UK pounds   </t>
    <phoneticPr fontId="12" type="noConversion"/>
  </si>
  <si>
    <t>Ingresos Públ. / PIB</t>
    <phoneticPr fontId="12" type="noConversion"/>
  </si>
  <si>
    <t>miles</t>
    <phoneticPr fontId="12" type="noConversion"/>
  </si>
  <si>
    <t>Gasto Público</t>
    <phoneticPr fontId="12" type="noConversion"/>
  </si>
  <si>
    <t>G.P per cápita</t>
    <phoneticPr fontId="12" type="noConversion"/>
  </si>
  <si>
    <t>G.P. / PIB</t>
    <phoneticPr fontId="12" type="noConversion"/>
  </si>
  <si>
    <t>Billion</t>
    <phoneticPr fontId="12" type="noConversion"/>
  </si>
  <si>
    <t>PIB</t>
    <phoneticPr fontId="12" type="noConversion"/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</si>
</sst>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0.0%"/>
    <numFmt numFmtId="166" formatCode="_-* #,##0.00\ [$€-1]_-;\-* #,##0.00\ [$€-1]_-;_-* &quot;-&quot;??\ [$€-1]_-"/>
    <numFmt numFmtId="167" formatCode="_-* #,##0\ _P_t_s_-;\-* #,##0\ _P_t_s_-;_-* &quot;-&quot;\ _P_t_s_-;_-@_-"/>
  </numFmts>
  <fonts count="15"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sz val="9"/>
      <name val="R Frutiger Roman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name val="Verdana"/>
    </font>
    <font>
      <b/>
      <sz val="8"/>
      <color indexed="10"/>
      <name val="Arial"/>
    </font>
    <font>
      <sz val="12"/>
      <color indexed="10"/>
      <name val="Arial Rounded MT Bold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2" fontId="9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/>
    <xf numFmtId="0" fontId="6" fillId="3" borderId="4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right"/>
    </xf>
    <xf numFmtId="0" fontId="6" fillId="2" borderId="6" xfId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3" fontId="3" fillId="0" borderId="0" xfId="1" applyNumberFormat="1" applyFont="1"/>
    <xf numFmtId="9" fontId="3" fillId="0" borderId="7" xfId="3" applyFont="1" applyBorder="1"/>
    <xf numFmtId="9" fontId="3" fillId="0" borderId="8" xfId="3" applyFont="1" applyBorder="1"/>
    <xf numFmtId="9" fontId="6" fillId="4" borderId="7" xfId="3" applyFont="1" applyFill="1" applyBorder="1"/>
    <xf numFmtId="9" fontId="6" fillId="4" borderId="8" xfId="3" applyFont="1" applyFill="1" applyBorder="1"/>
    <xf numFmtId="9" fontId="6" fillId="0" borderId="8" xfId="3" applyFont="1" applyBorder="1"/>
    <xf numFmtId="3" fontId="3" fillId="0" borderId="0" xfId="2" applyNumberFormat="1" applyFont="1" applyFill="1" applyBorder="1" applyAlignment="1"/>
    <xf numFmtId="9" fontId="3" fillId="0" borderId="9" xfId="3" applyFont="1" applyBorder="1"/>
    <xf numFmtId="9" fontId="3" fillId="0" borderId="10" xfId="3" applyFont="1" applyBorder="1"/>
    <xf numFmtId="0" fontId="6" fillId="2" borderId="4" xfId="1" applyFont="1" applyFill="1" applyBorder="1" applyAlignment="1">
      <alignment horizontal="right"/>
    </xf>
    <xf numFmtId="0" fontId="3" fillId="0" borderId="0" xfId="1" applyFont="1" applyBorder="1"/>
    <xf numFmtId="9" fontId="5" fillId="0" borderId="0" xfId="3" applyFont="1"/>
    <xf numFmtId="9" fontId="5" fillId="0" borderId="7" xfId="3" applyFont="1" applyBorder="1"/>
    <xf numFmtId="9" fontId="5" fillId="0" borderId="8" xfId="3" applyFont="1" applyBorder="1"/>
    <xf numFmtId="9" fontId="5" fillId="0" borderId="9" xfId="3" applyFont="1" applyBorder="1"/>
    <xf numFmtId="9" fontId="5" fillId="0" borderId="10" xfId="3" applyFont="1" applyBorder="1"/>
    <xf numFmtId="0" fontId="6" fillId="2" borderId="12" xfId="1" applyFont="1" applyFill="1" applyBorder="1" applyAlignment="1">
      <alignment horizontal="right"/>
    </xf>
    <xf numFmtId="1" fontId="5" fillId="0" borderId="7" xfId="3" applyNumberFormat="1" applyFont="1" applyBorder="1"/>
    <xf numFmtId="1" fontId="5" fillId="0" borderId="8" xfId="3" applyNumberFormat="1" applyFont="1" applyBorder="1"/>
    <xf numFmtId="1" fontId="8" fillId="4" borderId="7" xfId="3" applyNumberFormat="1" applyFont="1" applyFill="1" applyBorder="1"/>
    <xf numFmtId="0" fontId="3" fillId="0" borderId="13" xfId="1" applyFont="1" applyBorder="1"/>
    <xf numFmtId="0" fontId="6" fillId="2" borderId="10" xfId="1" applyFont="1" applyFill="1" applyBorder="1" applyAlignment="1">
      <alignment horizontal="right"/>
    </xf>
    <xf numFmtId="9" fontId="3" fillId="0" borderId="1" xfId="3" applyFont="1" applyBorder="1"/>
    <xf numFmtId="9" fontId="3" fillId="0" borderId="3" xfId="3" applyFont="1" applyBorder="1"/>
    <xf numFmtId="9" fontId="5" fillId="0" borderId="14" xfId="3" applyFont="1" applyBorder="1"/>
    <xf numFmtId="9" fontId="3" fillId="0" borderId="14" xfId="3" applyFont="1" applyBorder="1"/>
    <xf numFmtId="9" fontId="3" fillId="0" borderId="15" xfId="3" applyFont="1" applyBorder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2" fillId="5" borderId="0" xfId="1" applyFont="1" applyFill="1"/>
    <xf numFmtId="0" fontId="3" fillId="5" borderId="0" xfId="1" applyFont="1" applyFill="1"/>
    <xf numFmtId="0" fontId="3" fillId="5" borderId="0" xfId="2" applyFont="1" applyFill="1" applyAlignment="1">
      <alignment horizontal="left"/>
    </xf>
    <xf numFmtId="0" fontId="5" fillId="0" borderId="2" xfId="1" applyNumberFormat="1" applyFont="1" applyFill="1" applyBorder="1" applyAlignment="1"/>
    <xf numFmtId="0" fontId="3" fillId="0" borderId="2" xfId="1" applyFont="1" applyBorder="1"/>
    <xf numFmtId="0" fontId="3" fillId="6" borderId="0" xfId="1" applyFont="1" applyFill="1"/>
    <xf numFmtId="0" fontId="3" fillId="6" borderId="0" xfId="1" applyFont="1" applyFill="1" applyBorder="1"/>
    <xf numFmtId="9" fontId="3" fillId="6" borderId="0" xfId="3" applyFont="1" applyFill="1"/>
    <xf numFmtId="165" fontId="3" fillId="6" borderId="0" xfId="1" applyNumberFormat="1" applyFont="1" applyFill="1"/>
    <xf numFmtId="0" fontId="13" fillId="0" borderId="4" xfId="1" applyNumberFormat="1" applyFont="1" applyFill="1" applyBorder="1" applyAlignment="1"/>
    <xf numFmtId="0" fontId="3" fillId="7" borderId="0" xfId="1" applyFont="1" applyFill="1"/>
    <xf numFmtId="3" fontId="3" fillId="7" borderId="0" xfId="1" applyNumberFormat="1" applyFont="1" applyFill="1"/>
    <xf numFmtId="0" fontId="3" fillId="0" borderId="7" xfId="1" applyFont="1" applyBorder="1"/>
    <xf numFmtId="0" fontId="3" fillId="0" borderId="3" xfId="1" applyFont="1" applyBorder="1"/>
    <xf numFmtId="9" fontId="3" fillId="0" borderId="17" xfId="3" applyFont="1" applyBorder="1"/>
    <xf numFmtId="3" fontId="3" fillId="0" borderId="0" xfId="1" applyNumberFormat="1" applyFont="1" applyBorder="1"/>
    <xf numFmtId="3" fontId="3" fillId="0" borderId="17" xfId="1" applyNumberFormat="1" applyFont="1" applyBorder="1"/>
    <xf numFmtId="0" fontId="3" fillId="7" borderId="0" xfId="1" applyFont="1" applyFill="1" applyBorder="1"/>
    <xf numFmtId="3" fontId="3" fillId="7" borderId="0" xfId="1" applyNumberFormat="1" applyFont="1" applyFill="1" applyBorder="1"/>
    <xf numFmtId="9" fontId="3" fillId="7" borderId="0" xfId="3" applyFont="1" applyFill="1" applyBorder="1"/>
    <xf numFmtId="0" fontId="3" fillId="7" borderId="0" xfId="1" applyNumberFormat="1" applyFont="1" applyFill="1" applyBorder="1" applyAlignment="1"/>
    <xf numFmtId="0" fontId="6" fillId="2" borderId="7" xfId="1" applyFont="1" applyFill="1" applyBorder="1" applyAlignment="1">
      <alignment horizontal="right"/>
    </xf>
    <xf numFmtId="0" fontId="6" fillId="2" borderId="14" xfId="1" applyFont="1" applyFill="1" applyBorder="1" applyAlignment="1">
      <alignment horizontal="right"/>
    </xf>
    <xf numFmtId="0" fontId="6" fillId="2" borderId="8" xfId="1" applyFont="1" applyFill="1" applyBorder="1" applyAlignment="1">
      <alignment horizontal="right"/>
    </xf>
    <xf numFmtId="0" fontId="3" fillId="0" borderId="14" xfId="1" applyFont="1" applyBorder="1"/>
    <xf numFmtId="0" fontId="3" fillId="0" borderId="15" xfId="1" applyFont="1" applyBorder="1"/>
    <xf numFmtId="3" fontId="3" fillId="0" borderId="15" xfId="1" applyNumberFormat="1" applyFont="1" applyBorder="1"/>
    <xf numFmtId="0" fontId="6" fillId="2" borderId="7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3" fillId="6" borderId="0" xfId="1" applyNumberFormat="1" applyFont="1" applyFill="1" applyBorder="1" applyAlignment="1"/>
    <xf numFmtId="9" fontId="5" fillId="6" borderId="0" xfId="3" applyFont="1" applyFill="1" applyBorder="1"/>
    <xf numFmtId="1" fontId="5" fillId="6" borderId="0" xfId="3" applyNumberFormat="1" applyFont="1" applyFill="1" applyBorder="1"/>
    <xf numFmtId="0" fontId="3" fillId="6" borderId="2" xfId="1" applyNumberFormat="1" applyFont="1" applyFill="1" applyBorder="1" applyAlignment="1"/>
    <xf numFmtId="9" fontId="5" fillId="6" borderId="2" xfId="3" applyFont="1" applyFill="1" applyBorder="1"/>
    <xf numFmtId="1" fontId="5" fillId="6" borderId="2" xfId="3" applyNumberFormat="1" applyFont="1" applyFill="1" applyBorder="1"/>
    <xf numFmtId="0" fontId="3" fillId="6" borderId="17" xfId="1" applyNumberFormat="1" applyFont="1" applyFill="1" applyBorder="1" applyAlignment="1"/>
    <xf numFmtId="9" fontId="5" fillId="6" borderId="17" xfId="3" applyFont="1" applyFill="1" applyBorder="1"/>
    <xf numFmtId="0" fontId="6" fillId="6" borderId="17" xfId="1" applyFont="1" applyFill="1" applyBorder="1" applyAlignment="1">
      <alignment horizontal="right"/>
    </xf>
    <xf numFmtId="0" fontId="3" fillId="6" borderId="17" xfId="1" applyFont="1" applyFill="1" applyBorder="1"/>
    <xf numFmtId="0" fontId="3" fillId="7" borderId="2" xfId="1" applyNumberFormat="1" applyFont="1" applyFill="1" applyBorder="1" applyAlignment="1"/>
    <xf numFmtId="9" fontId="5" fillId="7" borderId="2" xfId="3" applyFont="1" applyFill="1" applyBorder="1"/>
    <xf numFmtId="9" fontId="5" fillId="7" borderId="0" xfId="3" applyFont="1" applyFill="1" applyBorder="1"/>
    <xf numFmtId="0" fontId="3" fillId="7" borderId="17" xfId="1" applyNumberFormat="1" applyFont="1" applyFill="1" applyBorder="1" applyAlignment="1"/>
    <xf numFmtId="9" fontId="5" fillId="7" borderId="17" xfId="3" applyFont="1" applyFill="1" applyBorder="1"/>
    <xf numFmtId="0" fontId="6" fillId="7" borderId="0" xfId="1" applyFont="1" applyFill="1" applyBorder="1" applyAlignment="1">
      <alignment horizontal="right"/>
    </xf>
    <xf numFmtId="9" fontId="3" fillId="6" borderId="0" xfId="3" applyFont="1" applyFill="1" applyBorder="1"/>
    <xf numFmtId="3" fontId="3" fillId="6" borderId="0" xfId="1" applyNumberFormat="1" applyFont="1" applyFill="1" applyBorder="1"/>
    <xf numFmtId="3" fontId="3" fillId="6" borderId="17" xfId="1" applyNumberFormat="1" applyFont="1" applyFill="1" applyBorder="1"/>
    <xf numFmtId="9" fontId="3" fillId="6" borderId="17" xfId="3" applyFont="1" applyFill="1" applyBorder="1"/>
    <xf numFmtId="3" fontId="3" fillId="6" borderId="2" xfId="1" applyNumberFormat="1" applyFont="1" applyFill="1" applyBorder="1"/>
    <xf numFmtId="0" fontId="3" fillId="6" borderId="2" xfId="1" applyFont="1" applyFill="1" applyBorder="1"/>
    <xf numFmtId="3" fontId="3" fillId="6" borderId="0" xfId="4" applyNumberFormat="1" applyFont="1" applyFill="1" applyBorder="1" applyAlignment="1"/>
    <xf numFmtId="3" fontId="3" fillId="0" borderId="14" xfId="1" applyNumberFormat="1" applyFont="1" applyBorder="1"/>
    <xf numFmtId="3" fontId="6" fillId="9" borderId="0" xfId="1" applyNumberFormat="1" applyFont="1" applyFill="1" applyBorder="1"/>
    <xf numFmtId="0" fontId="3" fillId="0" borderId="0" xfId="1" applyFont="1" applyFill="1"/>
    <xf numFmtId="9" fontId="3" fillId="0" borderId="0" xfId="3" applyFont="1" applyFill="1" applyBorder="1"/>
    <xf numFmtId="0" fontId="6" fillId="8" borderId="0" xfId="1" applyFont="1" applyFill="1" applyBorder="1" applyAlignment="1">
      <alignment horizontal="center"/>
    </xf>
    <xf numFmtId="0" fontId="6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6" fillId="8" borderId="0" xfId="1" applyFont="1" applyFill="1" applyBorder="1" applyAlignment="1">
      <alignment horizontal="right"/>
    </xf>
    <xf numFmtId="9" fontId="3" fillId="0" borderId="0" xfId="1" applyNumberFormat="1" applyFont="1" applyFill="1" applyBorder="1"/>
    <xf numFmtId="3" fontId="3" fillId="0" borderId="17" xfId="4" applyNumberFormat="1" applyFont="1" applyFill="1" applyBorder="1" applyAlignment="1"/>
    <xf numFmtId="3" fontId="3" fillId="0" borderId="15" xfId="4" applyNumberFormat="1" applyFont="1" applyFill="1" applyBorder="1" applyAlignment="1"/>
    <xf numFmtId="0" fontId="3" fillId="7" borderId="14" xfId="1" applyFont="1" applyFill="1" applyBorder="1"/>
    <xf numFmtId="0" fontId="5" fillId="0" borderId="1" xfId="1" applyNumberFormat="1" applyFont="1" applyFill="1" applyBorder="1" applyAlignment="1"/>
    <xf numFmtId="0" fontId="13" fillId="0" borderId="5" xfId="1" applyNumberFormat="1" applyFont="1" applyFill="1" applyBorder="1" applyAlignment="1"/>
    <xf numFmtId="0" fontId="3" fillId="0" borderId="9" xfId="1" applyFont="1" applyBorder="1"/>
    <xf numFmtId="0" fontId="3" fillId="0" borderId="7" xfId="1" applyNumberFormat="1" applyFont="1" applyFill="1" applyBorder="1" applyAlignment="1"/>
    <xf numFmtId="0" fontId="3" fillId="0" borderId="9" xfId="1" applyNumberFormat="1" applyFont="1" applyFill="1" applyBorder="1" applyAlignment="1"/>
    <xf numFmtId="0" fontId="3" fillId="0" borderId="1" xfId="1" applyNumberFormat="1" applyFont="1" applyFill="1" applyBorder="1" applyAlignment="1"/>
    <xf numFmtId="9" fontId="7" fillId="0" borderId="1" xfId="3" applyFont="1" applyFill="1" applyBorder="1" applyAlignment="1">
      <alignment horizontal="left" indent="2"/>
    </xf>
    <xf numFmtId="0" fontId="13" fillId="0" borderId="5" xfId="1" applyFont="1" applyBorder="1"/>
    <xf numFmtId="0" fontId="5" fillId="0" borderId="1" xfId="1" applyFont="1" applyBorder="1"/>
    <xf numFmtId="3" fontId="3" fillId="6" borderId="2" xfId="4" applyNumberFormat="1" applyFont="1" applyFill="1" applyBorder="1" applyAlignment="1"/>
    <xf numFmtId="3" fontId="3" fillId="7" borderId="2" xfId="4" applyNumberFormat="1" applyFont="1" applyFill="1" applyBorder="1" applyAlignment="1"/>
    <xf numFmtId="9" fontId="3" fillId="7" borderId="2" xfId="3" applyFont="1" applyFill="1" applyBorder="1"/>
    <xf numFmtId="0" fontId="3" fillId="5" borderId="0" xfId="1" applyFont="1" applyFill="1" applyAlignment="1">
      <alignment horizontal="left"/>
    </xf>
    <xf numFmtId="0" fontId="5" fillId="5" borderId="0" xfId="1" applyFont="1" applyFill="1" applyAlignment="1">
      <alignment horizontal="left"/>
    </xf>
    <xf numFmtId="0" fontId="3" fillId="0" borderId="8" xfId="1" applyFont="1" applyFill="1" applyBorder="1"/>
    <xf numFmtId="0" fontId="3" fillId="0" borderId="13" xfId="1" applyFont="1" applyFill="1" applyBorder="1"/>
    <xf numFmtId="0" fontId="14" fillId="5" borderId="0" xfId="1" applyFont="1" applyFill="1"/>
  </cellXfs>
  <cellStyles count="21">
    <cellStyle name="Anuari" xfId="5"/>
    <cellStyle name="Comma 2" xfId="6"/>
    <cellStyle name="Euro" xfId="7"/>
    <cellStyle name="Euro 2" xfId="8"/>
    <cellStyle name="Hyperlink 2" xfId="9"/>
    <cellStyle name="Millares [0]_Roger Bassols01_08" xfId="10"/>
    <cellStyle name="Normal" xfId="0" builtinId="0"/>
    <cellStyle name="Normal 2" xfId="1"/>
    <cellStyle name="Normal 2 2" xfId="11"/>
    <cellStyle name="Normal 3" xfId="2"/>
    <cellStyle name="Normal 3 2" xfId="12"/>
    <cellStyle name="Normal 3 3" xfId="13"/>
    <cellStyle name="Normal 4" xfId="14"/>
    <cellStyle name="Normal 5" xfId="4"/>
    <cellStyle name="Percent 2" xfId="3"/>
    <cellStyle name="Percent 3" xfId="15"/>
    <cellStyle name="Percent 3 2" xfId="16"/>
    <cellStyle name="Percent 4" xfId="17"/>
    <cellStyle name="Percent 4 2" xfId="18"/>
    <cellStyle name="Percent 5" xfId="19"/>
    <cellStyle name="Percent 6" xfId="2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Ingresos/ESTADISTICA/ESTADISTICA2012/CCAA/09%20Septiembre/CEIM170%202012%2009%20-%20c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156"/>
  <sheetViews>
    <sheetView tabSelected="1" zoomScale="150" zoomScaleNormal="150" zoomScalePageLayoutView="150" workbookViewId="0">
      <selection activeCell="Q37" sqref="Q37"/>
    </sheetView>
  </sheetViews>
  <sheetFormatPr baseColWidth="10" defaultColWidth="8.83203125" defaultRowHeight="11" outlineLevelRow="1" outlineLevelCol="1"/>
  <cols>
    <col min="1" max="1" width="2.5" style="47" customWidth="1"/>
    <col min="2" max="2" width="16.5" style="1" customWidth="1"/>
    <col min="3" max="3" width="6.5" style="1" customWidth="1"/>
    <col min="4" max="5" width="6.5" style="1" customWidth="1" outlineLevel="1"/>
    <col min="6" max="6" width="6.5" style="1" customWidth="1"/>
    <col min="7" max="7" width="6.5" style="1" customWidth="1" outlineLevel="1"/>
    <col min="8" max="8" width="6.5" style="1" customWidth="1"/>
    <col min="9" max="11" width="6.5" style="1" customWidth="1" outlineLevel="1"/>
    <col min="12" max="12" width="6.5" style="1" customWidth="1"/>
    <col min="13" max="15" width="7.6640625" style="1" customWidth="1"/>
    <col min="16" max="16" width="2.5" style="42" customWidth="1"/>
    <col min="17" max="19" width="10.6640625" style="42" customWidth="1"/>
    <col min="20" max="24" width="8.83203125" style="42"/>
    <col min="25" max="16384" width="8.83203125" style="1"/>
  </cols>
  <sheetData>
    <row r="1" spans="1:24" s="47" customFormat="1">
      <c r="P1" s="42"/>
      <c r="Q1" s="42"/>
      <c r="R1" s="42"/>
      <c r="S1" s="42"/>
      <c r="T1" s="42"/>
      <c r="U1" s="42"/>
      <c r="V1" s="42"/>
      <c r="W1" s="42"/>
      <c r="X1" s="42"/>
    </row>
    <row r="2" spans="1:24" ht="15">
      <c r="B2" s="119" t="s">
        <v>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4" ht="10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4" ht="15" customHeight="1">
      <c r="B4" s="115" t="s">
        <v>3</v>
      </c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4" ht="15" customHeight="1">
      <c r="B5" s="116" t="s">
        <v>2</v>
      </c>
      <c r="C5" s="38"/>
      <c r="D5" s="38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4" ht="19.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4">
      <c r="A7" s="102"/>
      <c r="B7" s="40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33" t="s">
        <v>8</v>
      </c>
      <c r="N7" s="35"/>
      <c r="O7" s="34"/>
    </row>
    <row r="8" spans="1:24" ht="12" thickBot="1">
      <c r="A8" s="102"/>
      <c r="B8" s="46" t="s">
        <v>29</v>
      </c>
      <c r="C8" s="2">
        <v>2004</v>
      </c>
      <c r="D8" s="2">
        <v>2005</v>
      </c>
      <c r="E8" s="2">
        <v>2006</v>
      </c>
      <c r="F8" s="2">
        <v>2007</v>
      </c>
      <c r="G8" s="2">
        <v>2008</v>
      </c>
      <c r="H8" s="2">
        <v>2009</v>
      </c>
      <c r="I8" s="2">
        <v>2010</v>
      </c>
      <c r="J8" s="2">
        <v>2011</v>
      </c>
      <c r="K8" s="2">
        <v>2012</v>
      </c>
      <c r="L8" s="2">
        <v>2013</v>
      </c>
      <c r="M8" s="3" t="s">
        <v>9</v>
      </c>
      <c r="N8" s="4" t="s">
        <v>10</v>
      </c>
      <c r="O8" s="4" t="s">
        <v>11</v>
      </c>
    </row>
    <row r="9" spans="1:24">
      <c r="A9" s="102"/>
      <c r="B9" s="5" t="s">
        <v>12</v>
      </c>
      <c r="C9" s="6">
        <v>1033.5999999999999</v>
      </c>
      <c r="D9" s="6">
        <v>1043.45</v>
      </c>
      <c r="E9" s="6">
        <v>1049.29</v>
      </c>
      <c r="F9" s="6">
        <v>1056.76</v>
      </c>
      <c r="G9" s="6">
        <v>1090.46</v>
      </c>
      <c r="H9" s="6">
        <v>1146.27</v>
      </c>
      <c r="I9" s="6">
        <v>1194.1300000000001</v>
      </c>
      <c r="J9" s="6">
        <v>1178.6500000000001</v>
      </c>
      <c r="K9" s="6">
        <v>1191.49</v>
      </c>
      <c r="L9" s="6">
        <v>1223.1300000000001</v>
      </c>
      <c r="M9" s="7">
        <f>H9/C9-1</f>
        <v>0.10900735294117658</v>
      </c>
      <c r="N9" s="8">
        <f>L9/H9-1</f>
        <v>6.7052265173126901E-2</v>
      </c>
      <c r="O9" s="8">
        <f>L9/C9-1</f>
        <v>0.1833688080495357</v>
      </c>
    </row>
    <row r="10" spans="1:24">
      <c r="A10" s="102"/>
      <c r="B10" s="5" t="s">
        <v>13</v>
      </c>
      <c r="C10" s="6">
        <v>327.161</v>
      </c>
      <c r="D10" s="6">
        <v>349.50099999999998</v>
      </c>
      <c r="E10" s="6">
        <v>377.95800000000003</v>
      </c>
      <c r="F10" s="6">
        <v>412.36200000000002</v>
      </c>
      <c r="G10" s="6">
        <v>450.34800000000001</v>
      </c>
      <c r="H10" s="6">
        <v>483.637</v>
      </c>
      <c r="I10" s="6">
        <v>484.209</v>
      </c>
      <c r="J10" s="6">
        <v>478.49599999999998</v>
      </c>
      <c r="K10" s="6">
        <v>491.88099999999997</v>
      </c>
      <c r="L10" s="6">
        <v>458.65</v>
      </c>
      <c r="M10" s="9">
        <f>H10/C10-1</f>
        <v>0.47828439208829909</v>
      </c>
      <c r="N10" s="10">
        <f t="shared" ref="N10:N13" si="0">L10/H10-1</f>
        <v>-5.166478164408439E-2</v>
      </c>
      <c r="O10" s="11">
        <f t="shared" ref="O10:O13" si="1">L10/C10-1</f>
        <v>0.40190915176319919</v>
      </c>
    </row>
    <row r="11" spans="1:24">
      <c r="A11" s="102"/>
      <c r="B11" s="5" t="s">
        <v>14</v>
      </c>
      <c r="C11" s="6">
        <v>881.76499999999999</v>
      </c>
      <c r="D11" s="6">
        <v>920.34799999999996</v>
      </c>
      <c r="E11" s="6">
        <v>952.56610000000001</v>
      </c>
      <c r="F11" s="6">
        <v>992.61880000000008</v>
      </c>
      <c r="G11" s="6">
        <v>1030.0250000000001</v>
      </c>
      <c r="H11" s="6">
        <v>1069.3530000000001</v>
      </c>
      <c r="I11" s="6">
        <v>1095.424</v>
      </c>
      <c r="J11" s="6">
        <v>1118.3579999999999</v>
      </c>
      <c r="K11" s="6">
        <v>1152.0609999999999</v>
      </c>
      <c r="L11" s="6">
        <v>1175.6400000000001</v>
      </c>
      <c r="M11" s="7">
        <f t="shared" ref="M11:M13" si="2">H11/C11-1</f>
        <v>0.21274149007955634</v>
      </c>
      <c r="N11" s="8">
        <f t="shared" si="0"/>
        <v>9.9393745563906455E-2</v>
      </c>
      <c r="O11" s="8">
        <f t="shared" si="1"/>
        <v>0.33328040917931667</v>
      </c>
    </row>
    <row r="12" spans="1:24">
      <c r="A12" s="102"/>
      <c r="B12" s="5" t="s">
        <v>15</v>
      </c>
      <c r="C12" s="6">
        <v>664.298</v>
      </c>
      <c r="D12" s="6">
        <v>688.25099999999998</v>
      </c>
      <c r="E12" s="6">
        <v>723.375</v>
      </c>
      <c r="F12" s="6">
        <v>740.26900000000001</v>
      </c>
      <c r="G12" s="6">
        <v>765.53700000000003</v>
      </c>
      <c r="H12" s="6">
        <v>788.36099999999999</v>
      </c>
      <c r="I12" s="6">
        <v>783.06899999999996</v>
      </c>
      <c r="J12" s="6">
        <v>785.31799999999998</v>
      </c>
      <c r="K12" s="6">
        <v>792.59199999999998</v>
      </c>
      <c r="L12" s="6">
        <v>788.98699999999997</v>
      </c>
      <c r="M12" s="7">
        <f t="shared" si="2"/>
        <v>0.1867580513564695</v>
      </c>
      <c r="N12" s="8">
        <f t="shared" si="0"/>
        <v>7.9405247088581987E-4</v>
      </c>
      <c r="O12" s="8">
        <f t="shared" si="1"/>
        <v>0.1877003995194928</v>
      </c>
    </row>
    <row r="13" spans="1:24">
      <c r="A13" s="102"/>
      <c r="B13" s="1" t="s">
        <v>16</v>
      </c>
      <c r="C13" s="12">
        <v>517.33699999999999</v>
      </c>
      <c r="D13" s="12">
        <v>553.822</v>
      </c>
      <c r="E13" s="12">
        <v>588.29300000000001</v>
      </c>
      <c r="F13" s="12">
        <v>618.36099999999999</v>
      </c>
      <c r="G13" s="12">
        <v>688.09500000000003</v>
      </c>
      <c r="H13" s="12">
        <v>720.673</v>
      </c>
      <c r="I13" s="12">
        <v>740.80399999999997</v>
      </c>
      <c r="J13" s="12">
        <v>736.93600000000004</v>
      </c>
      <c r="K13" s="12">
        <v>750.02</v>
      </c>
      <c r="L13" s="12">
        <v>759.59299999999996</v>
      </c>
      <c r="M13" s="7">
        <f t="shared" si="2"/>
        <v>0.39304360600536992</v>
      </c>
      <c r="N13" s="8">
        <f t="shared" si="0"/>
        <v>5.4005075811082159E-2</v>
      </c>
      <c r="O13" s="8">
        <f t="shared" si="1"/>
        <v>0.46827503155583305</v>
      </c>
    </row>
    <row r="14" spans="1:24" s="91" customFormat="1">
      <c r="A14" s="47"/>
      <c r="B14" s="87"/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4"/>
      <c r="N14" s="114"/>
      <c r="O14" s="114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91" customFormat="1" hidden="1" outlineLevel="1">
      <c r="A15" s="47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3" t="s">
        <v>17</v>
      </c>
      <c r="N15" s="93"/>
      <c r="O15" s="92"/>
      <c r="P15" s="42"/>
      <c r="Q15" s="42"/>
      <c r="R15" s="42"/>
      <c r="S15" s="42"/>
      <c r="T15" s="42"/>
      <c r="U15" s="42"/>
      <c r="V15" s="42"/>
      <c r="W15" s="42"/>
      <c r="X15" s="42"/>
    </row>
    <row r="16" spans="1:24" s="91" customFormat="1" hidden="1" outlineLevel="1">
      <c r="A16" s="47"/>
      <c r="B16" s="94" t="s">
        <v>18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 t="s">
        <v>9</v>
      </c>
      <c r="N16" s="98" t="s">
        <v>10</v>
      </c>
      <c r="O16" s="92"/>
      <c r="P16" s="43"/>
      <c r="Q16" s="42"/>
      <c r="R16" s="42"/>
      <c r="S16" s="42"/>
      <c r="T16" s="42"/>
      <c r="U16" s="42"/>
      <c r="V16" s="42"/>
      <c r="W16" s="42"/>
      <c r="X16" s="42"/>
    </row>
    <row r="17" spans="1:24" s="91" customFormat="1" hidden="1" outlineLevel="1">
      <c r="A17" s="47"/>
      <c r="B17" s="95" t="s">
        <v>12</v>
      </c>
      <c r="C17" s="97"/>
      <c r="D17" s="92">
        <f t="shared" ref="D17:L17" si="3">D9/C9-1</f>
        <v>9.5297987616100865E-3</v>
      </c>
      <c r="E17" s="92">
        <f t="shared" si="3"/>
        <v>5.5968182471608507E-3</v>
      </c>
      <c r="F17" s="92">
        <f t="shared" si="3"/>
        <v>7.1190995816219349E-3</v>
      </c>
      <c r="G17" s="92">
        <f t="shared" si="3"/>
        <v>3.1889927703546705E-2</v>
      </c>
      <c r="H17" s="92">
        <f t="shared" si="3"/>
        <v>5.1180235863763857E-2</v>
      </c>
      <c r="I17" s="92">
        <f t="shared" si="3"/>
        <v>4.1752815654252595E-2</v>
      </c>
      <c r="J17" s="92">
        <f t="shared" si="3"/>
        <v>-1.2963412693760334E-2</v>
      </c>
      <c r="K17" s="92">
        <f t="shared" si="3"/>
        <v>1.0893819199932153E-2</v>
      </c>
      <c r="L17" s="92">
        <f t="shared" si="3"/>
        <v>2.6554985774114748E-2</v>
      </c>
      <c r="M17" s="99">
        <f>SUM(D17:H17)</f>
        <v>0.10531588015770343</v>
      </c>
      <c r="N17" s="99">
        <f>SUM(I17:L17)</f>
        <v>6.6238207934539162E-2</v>
      </c>
      <c r="O17" s="96"/>
      <c r="P17" s="42"/>
      <c r="Q17" s="42"/>
      <c r="R17" s="42"/>
      <c r="S17" s="42"/>
      <c r="T17" s="42"/>
      <c r="U17" s="42"/>
      <c r="V17" s="42"/>
      <c r="W17" s="42"/>
      <c r="X17" s="42"/>
    </row>
    <row r="18" spans="1:24" s="91" customFormat="1" hidden="1" outlineLevel="1">
      <c r="A18" s="47"/>
      <c r="B18" s="95" t="s">
        <v>13</v>
      </c>
      <c r="C18" s="97"/>
      <c r="D18" s="92">
        <f t="shared" ref="D18:L18" si="4">D10/C10-1</f>
        <v>6.8284422654289356E-2</v>
      </c>
      <c r="E18" s="92">
        <f t="shared" si="4"/>
        <v>8.1421798507014476E-2</v>
      </c>
      <c r="F18" s="92">
        <f t="shared" si="4"/>
        <v>9.1025987014430099E-2</v>
      </c>
      <c r="G18" s="92">
        <f t="shared" si="4"/>
        <v>9.2118090415702625E-2</v>
      </c>
      <c r="H18" s="92">
        <f t="shared" si="4"/>
        <v>7.3918391999076238E-2</v>
      </c>
      <c r="I18" s="92">
        <f t="shared" si="4"/>
        <v>1.1827052107262759E-3</v>
      </c>
      <c r="J18" s="92">
        <f t="shared" si="4"/>
        <v>-1.1798624147837056E-2</v>
      </c>
      <c r="K18" s="92">
        <f t="shared" si="4"/>
        <v>2.7973065605564118E-2</v>
      </c>
      <c r="L18" s="92">
        <f t="shared" si="4"/>
        <v>-6.7559023422331776E-2</v>
      </c>
      <c r="M18" s="99">
        <f t="shared" ref="M18:M20" si="5">SUM(D18:H18)</f>
        <v>0.40676869059051279</v>
      </c>
      <c r="N18" s="99">
        <f t="shared" ref="N18:N21" si="6">SUM(I18:L18)</f>
        <v>-5.0201876753878438E-2</v>
      </c>
      <c r="O18" s="96"/>
      <c r="P18" s="42"/>
      <c r="Q18" s="42"/>
      <c r="R18" s="42"/>
      <c r="S18" s="42"/>
      <c r="T18" s="42"/>
      <c r="U18" s="42"/>
      <c r="V18" s="42"/>
      <c r="W18" s="42"/>
      <c r="X18" s="42"/>
    </row>
    <row r="19" spans="1:24" s="91" customFormat="1" hidden="1" outlineLevel="1">
      <c r="A19" s="47"/>
      <c r="B19" s="95" t="s">
        <v>14</v>
      </c>
      <c r="C19" s="97"/>
      <c r="D19" s="92">
        <f t="shared" ref="D19:L19" si="7">D11/C11-1</f>
        <v>4.3756556452115847E-2</v>
      </c>
      <c r="E19" s="92">
        <f t="shared" si="7"/>
        <v>3.5006432349502736E-2</v>
      </c>
      <c r="F19" s="92">
        <f t="shared" si="7"/>
        <v>4.2047160821700569E-2</v>
      </c>
      <c r="G19" s="92">
        <f t="shared" si="7"/>
        <v>3.768435576678586E-2</v>
      </c>
      <c r="H19" s="92">
        <f t="shared" si="7"/>
        <v>3.818159753404049E-2</v>
      </c>
      <c r="I19" s="92">
        <f t="shared" si="7"/>
        <v>2.4380162584291432E-2</v>
      </c>
      <c r="J19" s="92">
        <f t="shared" si="7"/>
        <v>2.0936185440523447E-2</v>
      </c>
      <c r="K19" s="92">
        <f t="shared" si="7"/>
        <v>3.0136146028373778E-2</v>
      </c>
      <c r="L19" s="92">
        <f t="shared" si="7"/>
        <v>2.0466798199053837E-2</v>
      </c>
      <c r="M19" s="99">
        <f t="shared" si="5"/>
        <v>0.1966761029241455</v>
      </c>
      <c r="N19" s="99">
        <f t="shared" si="6"/>
        <v>9.5919292252242494E-2</v>
      </c>
      <c r="O19" s="96"/>
      <c r="P19" s="44"/>
      <c r="Q19" s="42"/>
      <c r="R19" s="42"/>
      <c r="S19" s="42"/>
      <c r="T19" s="42"/>
      <c r="U19" s="42"/>
      <c r="V19" s="42"/>
      <c r="W19" s="42"/>
      <c r="X19" s="42"/>
    </row>
    <row r="20" spans="1:24" s="91" customFormat="1" hidden="1" outlineLevel="1">
      <c r="A20" s="47"/>
      <c r="B20" s="95" t="s">
        <v>15</v>
      </c>
      <c r="C20" s="97"/>
      <c r="D20" s="92">
        <f t="shared" ref="D20:L20" si="8">D12/C12-1</f>
        <v>3.6057612697915742E-2</v>
      </c>
      <c r="E20" s="92">
        <f t="shared" si="8"/>
        <v>5.1033707179502841E-2</v>
      </c>
      <c r="F20" s="92">
        <f t="shared" si="8"/>
        <v>2.3354415068256529E-2</v>
      </c>
      <c r="G20" s="92">
        <f t="shared" si="8"/>
        <v>3.413353794363938E-2</v>
      </c>
      <c r="H20" s="92">
        <f t="shared" si="8"/>
        <v>2.9814365602184978E-2</v>
      </c>
      <c r="I20" s="92">
        <f t="shared" si="8"/>
        <v>-6.7126608241656616E-3</v>
      </c>
      <c r="J20" s="92">
        <f t="shared" si="8"/>
        <v>2.8720329881530837E-3</v>
      </c>
      <c r="K20" s="92">
        <f t="shared" si="8"/>
        <v>9.2624898448780968E-3</v>
      </c>
      <c r="L20" s="92">
        <f t="shared" si="8"/>
        <v>-4.5483678866302668E-3</v>
      </c>
      <c r="M20" s="99">
        <f t="shared" si="5"/>
        <v>0.17439363849149947</v>
      </c>
      <c r="N20" s="99">
        <f t="shared" si="6"/>
        <v>8.7349412223525214E-4</v>
      </c>
      <c r="O20" s="96"/>
      <c r="P20" s="44"/>
      <c r="Q20" s="42"/>
      <c r="R20" s="42"/>
      <c r="S20" s="42"/>
      <c r="T20" s="42"/>
      <c r="U20" s="42"/>
      <c r="V20" s="42"/>
      <c r="W20" s="42"/>
      <c r="X20" s="42"/>
    </row>
    <row r="21" spans="1:24" s="91" customFormat="1" hidden="1" outlineLevel="1">
      <c r="A21" s="47"/>
      <c r="B21" s="96" t="s">
        <v>19</v>
      </c>
      <c r="C21" s="97"/>
      <c r="D21" s="92">
        <f t="shared" ref="D21:L21" si="9">D13/C13-1</f>
        <v>7.0524629013583029E-2</v>
      </c>
      <c r="E21" s="92">
        <f t="shared" si="9"/>
        <v>6.2242019999205533E-2</v>
      </c>
      <c r="F21" s="92">
        <f t="shared" si="9"/>
        <v>5.1110586051508422E-2</v>
      </c>
      <c r="G21" s="92">
        <f t="shared" si="9"/>
        <v>0.11277231261350584</v>
      </c>
      <c r="H21" s="92">
        <f t="shared" si="9"/>
        <v>4.7345206693843123E-2</v>
      </c>
      <c r="I21" s="92">
        <f t="shared" si="9"/>
        <v>2.7933612054288126E-2</v>
      </c>
      <c r="J21" s="92">
        <f t="shared" si="9"/>
        <v>-5.2213540963600424E-3</v>
      </c>
      <c r="K21" s="92">
        <f t="shared" si="9"/>
        <v>1.7754594700218229E-2</v>
      </c>
      <c r="L21" s="92">
        <f t="shared" si="9"/>
        <v>1.2763659635742997E-2</v>
      </c>
      <c r="M21" s="99">
        <f>SUM(D21:H21)</f>
        <v>0.34399475437164595</v>
      </c>
      <c r="N21" s="99">
        <f t="shared" si="6"/>
        <v>5.3230512293889309E-2</v>
      </c>
      <c r="O21" s="96"/>
      <c r="P21" s="44"/>
      <c r="Q21" s="42"/>
      <c r="R21" s="42"/>
      <c r="S21" s="42"/>
      <c r="T21" s="42"/>
      <c r="U21" s="42"/>
      <c r="V21" s="42"/>
      <c r="W21" s="42"/>
      <c r="X21" s="42"/>
    </row>
    <row r="22" spans="1:24" s="91" customFormat="1" collapsed="1">
      <c r="A22" s="4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4"/>
      <c r="Q22" s="42"/>
      <c r="R22" s="42"/>
      <c r="S22" s="42"/>
      <c r="T22" s="42"/>
      <c r="U22" s="42"/>
      <c r="V22" s="42"/>
      <c r="W22" s="42"/>
      <c r="X22" s="42"/>
    </row>
    <row r="23" spans="1:24" s="47" customFormat="1">
      <c r="P23" s="44"/>
      <c r="Q23" s="42"/>
      <c r="R23" s="42"/>
      <c r="S23" s="42"/>
      <c r="T23" s="42"/>
      <c r="U23" s="42"/>
      <c r="V23" s="42"/>
      <c r="W23" s="42"/>
      <c r="X23" s="42"/>
    </row>
    <row r="24" spans="1:24">
      <c r="B24" s="103" t="s">
        <v>7</v>
      </c>
      <c r="C24" s="41"/>
      <c r="D24" s="41"/>
      <c r="E24" s="41"/>
      <c r="F24" s="41"/>
      <c r="G24" s="41"/>
      <c r="H24" s="41"/>
      <c r="I24" s="41"/>
      <c r="J24" s="41"/>
      <c r="K24" s="41"/>
      <c r="L24" s="50"/>
      <c r="M24" s="33" t="s">
        <v>8</v>
      </c>
      <c r="N24" s="35"/>
      <c r="O24" s="34"/>
    </row>
    <row r="25" spans="1:24" ht="12" thickBot="1">
      <c r="B25" s="104" t="s">
        <v>20</v>
      </c>
      <c r="C25" s="2">
        <v>2004</v>
      </c>
      <c r="D25" s="2">
        <v>2005</v>
      </c>
      <c r="E25" s="2">
        <v>2006</v>
      </c>
      <c r="F25" s="2">
        <v>2007</v>
      </c>
      <c r="G25" s="2">
        <v>2008</v>
      </c>
      <c r="H25" s="2">
        <v>2009</v>
      </c>
      <c r="I25" s="2">
        <v>2010</v>
      </c>
      <c r="J25" s="2">
        <v>2011</v>
      </c>
      <c r="K25" s="2">
        <v>2012</v>
      </c>
      <c r="L25" s="2">
        <v>2013</v>
      </c>
      <c r="M25" s="3" t="s">
        <v>9</v>
      </c>
      <c r="N25" s="4" t="s">
        <v>10</v>
      </c>
      <c r="O25" s="4" t="s">
        <v>11</v>
      </c>
    </row>
    <row r="26" spans="1:24">
      <c r="B26" s="49" t="s">
        <v>12</v>
      </c>
      <c r="C26" s="6">
        <v>951.04</v>
      </c>
      <c r="D26" s="6">
        <v>969.33</v>
      </c>
      <c r="E26" s="6">
        <v>1011.05</v>
      </c>
      <c r="F26" s="6">
        <v>1062.3</v>
      </c>
      <c r="G26" s="6">
        <v>1088.6199999999999</v>
      </c>
      <c r="H26" s="6">
        <v>1072.69</v>
      </c>
      <c r="I26" s="6">
        <v>1089.83</v>
      </c>
      <c r="J26" s="6">
        <v>1157.2</v>
      </c>
      <c r="K26" s="6">
        <v>1193.75</v>
      </c>
      <c r="L26" s="6">
        <v>1223.3900000000001</v>
      </c>
      <c r="M26" s="7">
        <f>H26/C26-1</f>
        <v>0.12791260094212653</v>
      </c>
      <c r="N26" s="8">
        <f>L26/H26-1</f>
        <v>0.14048793220781408</v>
      </c>
      <c r="O26" s="8">
        <f>L26/C26-1</f>
        <v>0.28637070995962333</v>
      </c>
      <c r="Q26" s="42" t="s">
        <v>5</v>
      </c>
    </row>
    <row r="27" spans="1:24">
      <c r="B27" s="49" t="s">
        <v>13</v>
      </c>
      <c r="C27" s="6">
        <v>326.548</v>
      </c>
      <c r="D27" s="6">
        <v>361.14499999999998</v>
      </c>
      <c r="E27" s="6">
        <v>401.185</v>
      </c>
      <c r="F27" s="6">
        <v>433.101</v>
      </c>
      <c r="G27" s="6">
        <v>401.262</v>
      </c>
      <c r="H27" s="6">
        <v>367.25299999999999</v>
      </c>
      <c r="I27" s="6">
        <v>383.67</v>
      </c>
      <c r="J27" s="6">
        <v>378.46100000000001</v>
      </c>
      <c r="K27" s="6">
        <v>382.58600000000001</v>
      </c>
      <c r="L27" s="6">
        <v>386.25</v>
      </c>
      <c r="M27" s="9">
        <f t="shared" ref="M27:M30" si="10">H27/C27-1</f>
        <v>0.12465242475838156</v>
      </c>
      <c r="N27" s="10">
        <f t="shared" ref="N27:N30" si="11">L27/H27-1</f>
        <v>5.1727283371408861E-2</v>
      </c>
      <c r="O27" s="8">
        <f t="shared" ref="O27:O30" si="12">L27/C27-1</f>
        <v>0.18282763942820046</v>
      </c>
      <c r="Q27" s="42" t="s">
        <v>4</v>
      </c>
    </row>
    <row r="28" spans="1:24">
      <c r="B28" s="49" t="s">
        <v>14</v>
      </c>
      <c r="C28" s="6">
        <v>821.88400000000001</v>
      </c>
      <c r="D28" s="6">
        <v>869.39099999999996</v>
      </c>
      <c r="E28" s="6">
        <v>909.84</v>
      </c>
      <c r="F28" s="6">
        <v>940.71990000000005</v>
      </c>
      <c r="G28" s="6">
        <v>965.4</v>
      </c>
      <c r="H28" s="6">
        <v>928.279</v>
      </c>
      <c r="I28" s="6">
        <v>959.13300000000004</v>
      </c>
      <c r="J28" s="6">
        <v>1014.801</v>
      </c>
      <c r="K28" s="6">
        <v>1052.7080000000001</v>
      </c>
      <c r="L28" s="6">
        <v>1087.404</v>
      </c>
      <c r="M28" s="7">
        <f t="shared" si="10"/>
        <v>0.12945257481591077</v>
      </c>
      <c r="N28" s="8">
        <f>L28/H28-1</f>
        <v>0.17141936853036643</v>
      </c>
      <c r="O28" s="8">
        <f t="shared" si="12"/>
        <v>0.32306262197585056</v>
      </c>
    </row>
    <row r="29" spans="1:24">
      <c r="B29" s="49" t="s">
        <v>15</v>
      </c>
      <c r="C29" s="6">
        <v>614.43899999999996</v>
      </c>
      <c r="D29" s="6">
        <v>623.72500000000002</v>
      </c>
      <c r="E29" s="6">
        <v>672.447</v>
      </c>
      <c r="F29" s="6">
        <v>715.56399999999996</v>
      </c>
      <c r="G29" s="6">
        <v>723.43200000000002</v>
      </c>
      <c r="H29" s="6">
        <v>706.11400000000003</v>
      </c>
      <c r="I29" s="6">
        <v>715.09699999999998</v>
      </c>
      <c r="J29" s="6">
        <v>728.06399999999996</v>
      </c>
      <c r="K29" s="6">
        <v>747.14800000000002</v>
      </c>
      <c r="L29" s="6">
        <v>744.87300000000005</v>
      </c>
      <c r="M29" s="7">
        <f t="shared" si="10"/>
        <v>0.14920114120360206</v>
      </c>
      <c r="N29" s="8">
        <f t="shared" si="11"/>
        <v>5.4890570077919421E-2</v>
      </c>
      <c r="O29" s="8">
        <f t="shared" si="12"/>
        <v>0.21228144697846352</v>
      </c>
    </row>
    <row r="30" spans="1:24">
      <c r="B30" s="105" t="s">
        <v>21</v>
      </c>
      <c r="C30" s="100">
        <v>474.803</v>
      </c>
      <c r="D30" s="100">
        <v>510.226</v>
      </c>
      <c r="E30" s="100">
        <v>550.38599999999997</v>
      </c>
      <c r="F30" s="100">
        <v>577.82600000000002</v>
      </c>
      <c r="G30" s="100">
        <v>615.50800000000004</v>
      </c>
      <c r="H30" s="100">
        <v>560.73699999999997</v>
      </c>
      <c r="I30" s="100">
        <v>591.81600000000003</v>
      </c>
      <c r="J30" s="100">
        <v>619.84699999999998</v>
      </c>
      <c r="K30" s="100">
        <v>654.57299999999998</v>
      </c>
      <c r="L30" s="101">
        <v>666.19500000000005</v>
      </c>
      <c r="M30" s="13">
        <f t="shared" si="10"/>
        <v>0.18098874691187716</v>
      </c>
      <c r="N30" s="14">
        <f t="shared" si="11"/>
        <v>0.18807034313769222</v>
      </c>
      <c r="O30" s="14">
        <f t="shared" si="12"/>
        <v>0.40309770578534687</v>
      </c>
    </row>
    <row r="31" spans="1:24">
      <c r="B31" s="4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2"/>
      <c r="N31" s="82"/>
      <c r="O31" s="82"/>
    </row>
    <row r="32" spans="1:24">
      <c r="B32" s="4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2"/>
      <c r="N32" s="82"/>
      <c r="O32" s="82"/>
    </row>
    <row r="33" spans="2:15">
      <c r="B33" s="4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2"/>
      <c r="N33" s="82"/>
      <c r="O33" s="82"/>
    </row>
    <row r="34" spans="2:15">
      <c r="B34" s="103" t="s">
        <v>7</v>
      </c>
      <c r="C34" s="41"/>
      <c r="D34" s="41"/>
      <c r="E34" s="41"/>
      <c r="F34" s="41"/>
      <c r="G34" s="41"/>
      <c r="H34" s="41"/>
      <c r="I34" s="41"/>
      <c r="J34" s="41"/>
      <c r="K34" s="41"/>
      <c r="L34" s="50"/>
      <c r="M34" s="54"/>
      <c r="N34" s="54"/>
      <c r="O34" s="54"/>
    </row>
    <row r="35" spans="2:15" ht="12" thickBot="1">
      <c r="B35" s="104" t="s">
        <v>22</v>
      </c>
      <c r="C35" s="15">
        <v>2004</v>
      </c>
      <c r="D35" s="15">
        <v>2005</v>
      </c>
      <c r="E35" s="15">
        <v>2006</v>
      </c>
      <c r="F35" s="15">
        <v>2007</v>
      </c>
      <c r="G35" s="15">
        <v>2008</v>
      </c>
      <c r="H35" s="15">
        <v>2009</v>
      </c>
      <c r="I35" s="15">
        <v>2010</v>
      </c>
      <c r="J35" s="15">
        <v>2011</v>
      </c>
      <c r="K35" s="15">
        <v>2012</v>
      </c>
      <c r="L35" s="22">
        <v>2013</v>
      </c>
      <c r="M35" s="54"/>
      <c r="N35" s="54"/>
      <c r="O35" s="54"/>
    </row>
    <row r="36" spans="2:15">
      <c r="B36" s="106" t="s">
        <v>12</v>
      </c>
      <c r="C36" s="52">
        <f>+C26-C9</f>
        <v>-82.559999999999945</v>
      </c>
      <c r="D36" s="52">
        <f>+D26-D9</f>
        <v>-74.12</v>
      </c>
      <c r="E36" s="52">
        <f>+E26-E9</f>
        <v>-38.240000000000009</v>
      </c>
      <c r="F36" s="52">
        <f>+F26-F9</f>
        <v>5.5399999999999636</v>
      </c>
      <c r="G36" s="52">
        <f>+G26-G9</f>
        <v>-1.8400000000001455</v>
      </c>
      <c r="H36" s="52">
        <f>+H26-H9</f>
        <v>-73.579999999999927</v>
      </c>
      <c r="I36" s="52">
        <f>+I26-I9</f>
        <v>-104.30000000000018</v>
      </c>
      <c r="J36" s="52">
        <f>+J26-J9</f>
        <v>-21.450000000000045</v>
      </c>
      <c r="K36" s="52">
        <f>+K26-K9</f>
        <v>2.2599999999999909</v>
      </c>
      <c r="L36" s="89">
        <f>+L26-L9</f>
        <v>0.25999999999999091</v>
      </c>
      <c r="M36" s="54"/>
      <c r="N36" s="56"/>
      <c r="O36" s="54"/>
    </row>
    <row r="37" spans="2:15">
      <c r="B37" s="106" t="s">
        <v>13</v>
      </c>
      <c r="C37" s="52">
        <f>+C27-C10</f>
        <v>-0.61299999999999955</v>
      </c>
      <c r="D37" s="52">
        <f>+D27-D10</f>
        <v>11.644000000000005</v>
      </c>
      <c r="E37" s="52">
        <f>+E27-E10</f>
        <v>23.226999999999975</v>
      </c>
      <c r="F37" s="90">
        <f>+F27-F10</f>
        <v>20.738999999999976</v>
      </c>
      <c r="G37" s="52">
        <f>+G27-G10</f>
        <v>-49.086000000000013</v>
      </c>
      <c r="H37" s="90">
        <f>+H27-H10</f>
        <v>-116.38400000000001</v>
      </c>
      <c r="I37" s="52">
        <f>+I27-I10</f>
        <v>-100.53899999999999</v>
      </c>
      <c r="J37" s="52">
        <f>+J27-J10</f>
        <v>-100.03499999999997</v>
      </c>
      <c r="K37" s="52">
        <f>+K27-K10</f>
        <v>-109.29499999999996</v>
      </c>
      <c r="L37" s="89">
        <f>+L27-L10</f>
        <v>-72.399999999999977</v>
      </c>
      <c r="M37" s="54"/>
      <c r="N37" s="56"/>
      <c r="O37" s="54"/>
    </row>
    <row r="38" spans="2:15">
      <c r="B38" s="106" t="s">
        <v>14</v>
      </c>
      <c r="C38" s="52">
        <f>+C28-C11</f>
        <v>-59.880999999999972</v>
      </c>
      <c r="D38" s="52">
        <f>+D28-D11</f>
        <v>-50.956999999999994</v>
      </c>
      <c r="E38" s="52">
        <f>+E28-E11</f>
        <v>-42.726099999999974</v>
      </c>
      <c r="F38" s="52">
        <f>+F28-F11</f>
        <v>-51.898900000000026</v>
      </c>
      <c r="G38" s="52">
        <f>+G28-G11</f>
        <v>-64.625000000000114</v>
      </c>
      <c r="H38" s="52">
        <f>+H28-H11</f>
        <v>-141.07400000000007</v>
      </c>
      <c r="I38" s="52">
        <f>+I28-I11</f>
        <v>-136.29099999999994</v>
      </c>
      <c r="J38" s="52">
        <f>+J28-J11</f>
        <v>-103.5569999999999</v>
      </c>
      <c r="K38" s="52">
        <f>+K28-K11</f>
        <v>-99.352999999999838</v>
      </c>
      <c r="L38" s="89">
        <f>+L28-L11</f>
        <v>-88.236000000000104</v>
      </c>
      <c r="M38" s="54"/>
      <c r="N38" s="56"/>
      <c r="O38" s="54"/>
    </row>
    <row r="39" spans="2:15">
      <c r="B39" s="106" t="s">
        <v>15</v>
      </c>
      <c r="C39" s="52">
        <f>+C29-C12</f>
        <v>-49.859000000000037</v>
      </c>
      <c r="D39" s="52">
        <f>+D29-D12</f>
        <v>-64.525999999999954</v>
      </c>
      <c r="E39" s="52">
        <f>+E29-E12</f>
        <v>-50.927999999999997</v>
      </c>
      <c r="F39" s="52">
        <f>+F29-F12</f>
        <v>-24.705000000000041</v>
      </c>
      <c r="G39" s="52">
        <f>+G29-G12</f>
        <v>-42.105000000000018</v>
      </c>
      <c r="H39" s="52">
        <f>+H29-H12</f>
        <v>-82.246999999999957</v>
      </c>
      <c r="I39" s="52">
        <f>+I29-I12</f>
        <v>-67.97199999999998</v>
      </c>
      <c r="J39" s="52">
        <f>+J29-J12</f>
        <v>-57.254000000000019</v>
      </c>
      <c r="K39" s="52">
        <f>+K29-K12</f>
        <v>-45.44399999999996</v>
      </c>
      <c r="L39" s="89">
        <f>+L29-L12</f>
        <v>-44.113999999999919</v>
      </c>
      <c r="M39" s="54"/>
      <c r="N39" s="56"/>
      <c r="O39" s="54"/>
    </row>
    <row r="40" spans="2:15">
      <c r="B40" s="107" t="s">
        <v>19</v>
      </c>
      <c r="C40" s="53">
        <f>+C30-C13</f>
        <v>-42.533999999999992</v>
      </c>
      <c r="D40" s="53">
        <f>+D30-D13</f>
        <v>-43.596000000000004</v>
      </c>
      <c r="E40" s="53">
        <f>+E30-E13</f>
        <v>-37.907000000000039</v>
      </c>
      <c r="F40" s="53">
        <f>+F30-F13</f>
        <v>-40.534999999999968</v>
      </c>
      <c r="G40" s="53">
        <f>+G30-G13</f>
        <v>-72.586999999999989</v>
      </c>
      <c r="H40" s="53">
        <f>+H30-H13</f>
        <v>-159.93600000000004</v>
      </c>
      <c r="I40" s="53">
        <f>+I30-I13</f>
        <v>-148.98799999999994</v>
      </c>
      <c r="J40" s="53">
        <f>+J30-J13</f>
        <v>-117.08900000000006</v>
      </c>
      <c r="K40" s="53">
        <f>+K30-K13</f>
        <v>-95.447000000000003</v>
      </c>
      <c r="L40" s="63">
        <f>+L30-L13</f>
        <v>-93.397999999999911</v>
      </c>
      <c r="M40" s="54"/>
      <c r="N40" s="56"/>
      <c r="O40" s="54"/>
    </row>
    <row r="41" spans="2:15">
      <c r="B41" s="6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43"/>
      <c r="N41" s="82"/>
      <c r="O41" s="43"/>
    </row>
    <row r="42" spans="2:15">
      <c r="B42" s="66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43"/>
      <c r="N42" s="82"/>
      <c r="O42" s="43"/>
    </row>
    <row r="43" spans="2:15">
      <c r="B43" s="7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75"/>
      <c r="N43" s="85"/>
      <c r="O43" s="75"/>
    </row>
    <row r="44" spans="2:15">
      <c r="B44" s="108"/>
      <c r="C44" s="6"/>
      <c r="D44" s="6"/>
      <c r="E44" s="6"/>
      <c r="F44" s="6"/>
      <c r="G44" s="6"/>
      <c r="H44" s="6"/>
      <c r="I44" s="6"/>
      <c r="J44" s="6"/>
      <c r="K44" s="6"/>
      <c r="L44" s="6"/>
      <c r="M44" s="64" t="s">
        <v>8</v>
      </c>
      <c r="N44" s="36"/>
      <c r="O44" s="65"/>
    </row>
    <row r="45" spans="2:15" ht="12" thickBot="1">
      <c r="B45" s="104" t="s">
        <v>31</v>
      </c>
      <c r="C45" s="2">
        <v>2004</v>
      </c>
      <c r="D45" s="2">
        <v>2005</v>
      </c>
      <c r="E45" s="2">
        <v>2006</v>
      </c>
      <c r="F45" s="2">
        <v>2007</v>
      </c>
      <c r="G45" s="2">
        <v>2008</v>
      </c>
      <c r="H45" s="2">
        <v>2009</v>
      </c>
      <c r="I45" s="2">
        <v>2010</v>
      </c>
      <c r="J45" s="2">
        <v>2011</v>
      </c>
      <c r="K45" s="2">
        <v>2012</v>
      </c>
      <c r="L45" s="2">
        <v>2013</v>
      </c>
      <c r="M45" s="3" t="s">
        <v>9</v>
      </c>
      <c r="N45" s="4" t="s">
        <v>10</v>
      </c>
      <c r="O45" s="4" t="s">
        <v>11</v>
      </c>
    </row>
    <row r="46" spans="2:15">
      <c r="B46" s="106" t="s">
        <v>12</v>
      </c>
      <c r="C46" s="17">
        <v>0.47073826114678691</v>
      </c>
      <c r="D46" s="17">
        <v>0.46909278906671464</v>
      </c>
      <c r="E46" s="17">
        <v>0.45347249232896836</v>
      </c>
      <c r="F46" s="17">
        <v>0.43514926909614987</v>
      </c>
      <c r="G46" s="17">
        <v>0.44080362195812112</v>
      </c>
      <c r="H46" s="17">
        <v>0.48280262825372761</v>
      </c>
      <c r="I46" s="17">
        <v>0.47860921843687382</v>
      </c>
      <c r="J46" s="17">
        <v>0.45160734127744362</v>
      </c>
      <c r="K46" s="17">
        <v>0.44685343534353433</v>
      </c>
      <c r="L46" s="17">
        <v>0.4467891583869083</v>
      </c>
      <c r="M46" s="18">
        <f>H46/C46-1</f>
        <v>2.5628609574990024E-2</v>
      </c>
      <c r="N46" s="19">
        <f>L46/H46-1</f>
        <v>-7.459253069329419E-2</v>
      </c>
      <c r="O46" s="19">
        <f>L46/C46-1</f>
        <v>-5.0875623964653061E-2</v>
      </c>
    </row>
    <row r="47" spans="2:15">
      <c r="B47" s="106" t="s">
        <v>13</v>
      </c>
      <c r="C47" s="17">
        <v>0.38887832315456905</v>
      </c>
      <c r="D47" s="17">
        <v>0.38436354198513578</v>
      </c>
      <c r="E47" s="17">
        <v>0.38350073613942309</v>
      </c>
      <c r="F47" s="17">
        <v>0.39154697145070888</v>
      </c>
      <c r="G47" s="17">
        <v>0.41400346391024723</v>
      </c>
      <c r="H47" s="17">
        <v>0.46197322747097602</v>
      </c>
      <c r="I47" s="17">
        <v>0.46308314684110868</v>
      </c>
      <c r="J47" s="17">
        <v>0.45731019079121532</v>
      </c>
      <c r="K47" s="17">
        <v>0.4780175354372489</v>
      </c>
      <c r="L47" s="17">
        <v>0.4483434800799227</v>
      </c>
      <c r="M47" s="18">
        <f t="shared" ref="M47:M50" si="13">H47/C47-1</f>
        <v>0.18796343216938238</v>
      </c>
      <c r="N47" s="19">
        <f t="shared" ref="N47" si="14">L47/H47-1</f>
        <v>-2.9503327423686332E-2</v>
      </c>
      <c r="O47" s="19">
        <f t="shared" ref="O47:O50" si="15">L47/C47-1</f>
        <v>0.15291455806272292</v>
      </c>
    </row>
    <row r="48" spans="2:15">
      <c r="B48" s="106" t="s">
        <v>14</v>
      </c>
      <c r="C48" s="17">
        <v>0.53260450558532102</v>
      </c>
      <c r="D48" s="17">
        <v>0.53569430871215973</v>
      </c>
      <c r="E48" s="17">
        <v>0.52975807502444372</v>
      </c>
      <c r="F48" s="17">
        <v>0.52608806237846772</v>
      </c>
      <c r="G48" s="17">
        <v>0.53280967517503419</v>
      </c>
      <c r="H48" s="17">
        <v>0.56706681792648372</v>
      </c>
      <c r="I48" s="17">
        <v>0.56560791941136346</v>
      </c>
      <c r="J48" s="17">
        <v>0.55878840690357445</v>
      </c>
      <c r="K48" s="17">
        <v>0.56687635388689284</v>
      </c>
      <c r="L48" s="17">
        <v>0.57074003374999771</v>
      </c>
      <c r="M48" s="18">
        <f t="shared" si="13"/>
        <v>6.4705258742205674E-2</v>
      </c>
      <c r="N48" s="19">
        <f>L48/H48-1</f>
        <v>6.4775714384863736E-3</v>
      </c>
      <c r="O48" s="19">
        <f t="shared" si="15"/>
        <v>7.1601963116640466E-2</v>
      </c>
    </row>
    <row r="49" spans="2:24">
      <c r="B49" s="106" t="s">
        <v>15</v>
      </c>
      <c r="C49" s="17">
        <v>0.47526976451718123</v>
      </c>
      <c r="D49" s="17">
        <v>0.47915679665436606</v>
      </c>
      <c r="E49" s="17">
        <v>0.48450089425452764</v>
      </c>
      <c r="F49" s="17">
        <v>0.47630261480689512</v>
      </c>
      <c r="G49" s="17">
        <v>0.486010833676847</v>
      </c>
      <c r="H49" s="17">
        <v>0.5187626123161152</v>
      </c>
      <c r="I49" s="17">
        <v>0.50459196219102742</v>
      </c>
      <c r="J49" s="17">
        <v>0.49705357093126706</v>
      </c>
      <c r="K49" s="17">
        <v>0.50583070544630593</v>
      </c>
      <c r="L49" s="17">
        <v>0.50575318145787262</v>
      </c>
      <c r="M49" s="18">
        <f t="shared" si="13"/>
        <v>9.1511918169500328E-2</v>
      </c>
      <c r="N49" s="19">
        <f t="shared" ref="N49:N50" si="16">L49/H49-1</f>
        <v>-2.5077811217272372E-2</v>
      </c>
      <c r="O49" s="19">
        <f t="shared" si="15"/>
        <v>6.4139188344242815E-2</v>
      </c>
    </row>
    <row r="50" spans="2:24">
      <c r="B50" s="107" t="s">
        <v>19</v>
      </c>
      <c r="C50" s="17">
        <v>0.42650506855910458</v>
      </c>
      <c r="D50" s="17">
        <v>0.43377719713364399</v>
      </c>
      <c r="E50" s="17">
        <v>0.43593954129099816</v>
      </c>
      <c r="F50" s="17">
        <v>0.43305957255781091</v>
      </c>
      <c r="G50" s="17">
        <v>0.47063068115753698</v>
      </c>
      <c r="H50" s="17">
        <v>0.50846186463697629</v>
      </c>
      <c r="I50" s="17">
        <v>0.4986514002618444</v>
      </c>
      <c r="J50" s="17">
        <v>0.47948354421814304</v>
      </c>
      <c r="K50" s="17">
        <v>0.47858241288437114</v>
      </c>
      <c r="L50" s="17">
        <v>0.4686395446331455</v>
      </c>
      <c r="M50" s="20">
        <f t="shared" si="13"/>
        <v>0.19215902018410413</v>
      </c>
      <c r="N50" s="21">
        <f t="shared" si="16"/>
        <v>-7.8319187285092684E-2</v>
      </c>
      <c r="O50" s="21">
        <f t="shared" si="15"/>
        <v>9.8790094608692813E-2</v>
      </c>
    </row>
    <row r="51" spans="2:24" s="47" customForma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1"/>
      <c r="N51" s="81"/>
      <c r="P51" s="42"/>
      <c r="Q51" s="42"/>
      <c r="R51" s="42"/>
      <c r="S51" s="42"/>
      <c r="T51" s="42"/>
      <c r="U51" s="42"/>
      <c r="V51" s="42"/>
      <c r="W51" s="42"/>
      <c r="X51" s="42"/>
    </row>
    <row r="52" spans="2:24" s="47" customFormat="1">
      <c r="B52" s="5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81"/>
      <c r="N52" s="81"/>
      <c r="P52" s="42"/>
      <c r="Q52" s="42"/>
      <c r="R52" s="42"/>
      <c r="S52" s="42"/>
      <c r="T52" s="42"/>
      <c r="U52" s="42"/>
      <c r="V52" s="42"/>
      <c r="W52" s="42"/>
      <c r="X52" s="42"/>
    </row>
    <row r="53" spans="2:24" s="47" customFormat="1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81"/>
      <c r="P53" s="42"/>
      <c r="Q53" s="42"/>
      <c r="R53" s="42"/>
      <c r="S53" s="42"/>
      <c r="T53" s="42"/>
      <c r="U53" s="42"/>
      <c r="V53" s="42"/>
      <c r="W53" s="42"/>
      <c r="X53" s="42"/>
    </row>
    <row r="54" spans="2:24">
      <c r="B54" s="109"/>
      <c r="M54" s="33" t="s">
        <v>8</v>
      </c>
      <c r="N54" s="35"/>
      <c r="O54" s="34"/>
    </row>
    <row r="55" spans="2:24" ht="12" thickBot="1">
      <c r="B55" s="110" t="s">
        <v>27</v>
      </c>
      <c r="C55" s="2">
        <v>2004</v>
      </c>
      <c r="D55" s="2">
        <v>2005</v>
      </c>
      <c r="E55" s="2">
        <v>2006</v>
      </c>
      <c r="F55" s="2">
        <v>2007</v>
      </c>
      <c r="G55" s="2">
        <v>2008</v>
      </c>
      <c r="H55" s="2">
        <v>2009</v>
      </c>
      <c r="I55" s="2">
        <v>2010</v>
      </c>
      <c r="J55" s="2">
        <v>2011</v>
      </c>
      <c r="K55" s="2">
        <v>2012</v>
      </c>
      <c r="L55" s="2">
        <v>2013</v>
      </c>
      <c r="M55" s="3" t="s">
        <v>9</v>
      </c>
      <c r="N55" s="4" t="s">
        <v>10</v>
      </c>
      <c r="O55" s="4" t="s">
        <v>11</v>
      </c>
    </row>
    <row r="56" spans="2:24">
      <c r="B56" s="106" t="s">
        <v>12</v>
      </c>
      <c r="C56" s="17">
        <f t="shared" ref="C56:L56" si="17">C26/C86</f>
        <v>0.43313749601493828</v>
      </c>
      <c r="D56" s="17">
        <f t="shared" si="17"/>
        <v>0.43577144398489481</v>
      </c>
      <c r="E56" s="17">
        <f t="shared" si="17"/>
        <v>0.43694628117031847</v>
      </c>
      <c r="F56" s="17">
        <f t="shared" si="17"/>
        <v>0.43743051266213712</v>
      </c>
      <c r="G56" s="17">
        <f t="shared" si="17"/>
        <v>0.44005982698682183</v>
      </c>
      <c r="H56" s="17">
        <f t="shared" si="17"/>
        <v>0.45181113638278164</v>
      </c>
      <c r="I56" s="17">
        <f t="shared" si="17"/>
        <v>0.43680561122244488</v>
      </c>
      <c r="J56" s="17">
        <f t="shared" si="17"/>
        <v>0.44338863557990726</v>
      </c>
      <c r="K56" s="17">
        <f t="shared" si="17"/>
        <v>0.44770102010201018</v>
      </c>
      <c r="L56" s="17">
        <f t="shared" si="17"/>
        <v>0.44688413208649919</v>
      </c>
      <c r="M56" s="18">
        <f>H56/C56-1</f>
        <v>4.3112500163687839E-2</v>
      </c>
      <c r="N56" s="19">
        <f>L56/H56-1</f>
        <v>-1.0905008530175397E-2</v>
      </c>
      <c r="O56" s="19">
        <f>L56/C56-1</f>
        <v>3.1737349451470331E-2</v>
      </c>
    </row>
    <row r="57" spans="2:24">
      <c r="B57" s="106" t="s">
        <v>13</v>
      </c>
      <c r="C57" s="17">
        <f t="shared" ref="C57:L57" si="18">C27/C87</f>
        <v>0.38814968370153596</v>
      </c>
      <c r="D57" s="17">
        <f t="shared" si="18"/>
        <v>0.39716902489612865</v>
      </c>
      <c r="E57" s="17">
        <f t="shared" si="18"/>
        <v>0.40706835899251886</v>
      </c>
      <c r="F57" s="17">
        <f t="shared" si="18"/>
        <v>0.41123911728596102</v>
      </c>
      <c r="G57" s="17">
        <f t="shared" si="18"/>
        <v>0.36887886242539908</v>
      </c>
      <c r="H57" s="17">
        <f t="shared" si="18"/>
        <v>0.35080246901787571</v>
      </c>
      <c r="I57" s="17">
        <f t="shared" si="18"/>
        <v>0.36693062489240841</v>
      </c>
      <c r="J57" s="17">
        <f t="shared" si="18"/>
        <v>0.36170432379170186</v>
      </c>
      <c r="K57" s="17">
        <f t="shared" si="18"/>
        <v>0.37180297025661763</v>
      </c>
      <c r="L57" s="17">
        <f t="shared" si="18"/>
        <v>0.37757041138312469</v>
      </c>
      <c r="M57" s="18">
        <f t="shared" ref="M57:M60" si="19">H57/C57-1</f>
        <v>-9.6218588477269162E-2</v>
      </c>
      <c r="N57" s="19">
        <f t="shared" ref="N57" si="20">L57/H57-1</f>
        <v>7.6304885881190776E-2</v>
      </c>
      <c r="O57" s="19">
        <f t="shared" ref="O57:O60" si="21">L57/C57-1</f>
        <v>-2.7255651009485571E-2</v>
      </c>
    </row>
    <row r="58" spans="2:24">
      <c r="B58" s="106" t="s">
        <v>14</v>
      </c>
      <c r="C58" s="17">
        <f t="shared" ref="C58:L58" si="22">C28/C88</f>
        <v>0.49643512893853353</v>
      </c>
      <c r="D58" s="17">
        <f t="shared" si="22"/>
        <v>0.50603446820721432</v>
      </c>
      <c r="E58" s="17">
        <f t="shared" si="22"/>
        <v>0.50599647308490181</v>
      </c>
      <c r="F58" s="17">
        <f t="shared" si="22"/>
        <v>0.4985816402347667</v>
      </c>
      <c r="G58" s="17">
        <f t="shared" si="22"/>
        <v>0.49938055912621332</v>
      </c>
      <c r="H58" s="17">
        <f t="shared" si="22"/>
        <v>0.49225673718405277</v>
      </c>
      <c r="I58" s="17">
        <f t="shared" si="22"/>
        <v>0.49523583614087269</v>
      </c>
      <c r="J58" s="17">
        <f t="shared" si="22"/>
        <v>0.50704607479371921</v>
      </c>
      <c r="K58" s="17">
        <f t="shared" si="22"/>
        <v>0.51798930156264578</v>
      </c>
      <c r="L58" s="17">
        <f t="shared" si="22"/>
        <v>0.52790394649712702</v>
      </c>
      <c r="M58" s="18">
        <f t="shared" si="19"/>
        <v>-8.4167930730746354E-3</v>
      </c>
      <c r="N58" s="19">
        <f>L58/H58-1</f>
        <v>7.2415889149620494E-2</v>
      </c>
      <c r="O58" s="19">
        <f t="shared" si="21"/>
        <v>6.3389586522370811E-2</v>
      </c>
    </row>
    <row r="59" spans="2:24">
      <c r="B59" s="106" t="s">
        <v>15</v>
      </c>
      <c r="C59" s="17">
        <f t="shared" ref="C59:L59" si="23">C29/C89</f>
        <v>0.43959831105945268</v>
      </c>
      <c r="D59" s="17">
        <f t="shared" si="23"/>
        <v>0.43423412823700147</v>
      </c>
      <c r="E59" s="17">
        <f t="shared" si="23"/>
        <v>0.45039042383103417</v>
      </c>
      <c r="F59" s="17">
        <f t="shared" si="23"/>
        <v>0.46040696592952163</v>
      </c>
      <c r="G59" s="17">
        <f t="shared" si="23"/>
        <v>0.45927994261349714</v>
      </c>
      <c r="H59" s="17">
        <f t="shared" si="23"/>
        <v>0.4646418877049745</v>
      </c>
      <c r="I59" s="17">
        <f t="shared" si="23"/>
        <v>0.46079234190973867</v>
      </c>
      <c r="J59" s="17">
        <f t="shared" si="23"/>
        <v>0.46081563273285731</v>
      </c>
      <c r="K59" s="17">
        <f t="shared" si="23"/>
        <v>0.47682843116357038</v>
      </c>
      <c r="L59" s="17">
        <f t="shared" si="23"/>
        <v>0.47747540774698444</v>
      </c>
      <c r="M59" s="18">
        <f t="shared" si="19"/>
        <v>5.6969228533125138E-2</v>
      </c>
      <c r="N59" s="19">
        <f t="shared" ref="N59:N60" si="24">L59/H59-1</f>
        <v>2.7620239116621814E-2</v>
      </c>
      <c r="O59" s="19">
        <f t="shared" si="21"/>
        <v>8.6162971364121432E-2</v>
      </c>
    </row>
    <row r="60" spans="2:24">
      <c r="B60" s="107" t="s">
        <v>23</v>
      </c>
      <c r="C60" s="17">
        <f t="shared" ref="C60:L60" si="25">C30/C90</f>
        <v>0.39143901570362943</v>
      </c>
      <c r="D60" s="17">
        <f t="shared" si="25"/>
        <v>0.39963093590487675</v>
      </c>
      <c r="E60" s="17">
        <f t="shared" si="25"/>
        <v>0.40784952459571555</v>
      </c>
      <c r="F60" s="17">
        <f t="shared" si="25"/>
        <v>0.40467151158108233</v>
      </c>
      <c r="G60" s="17">
        <f t="shared" si="25"/>
        <v>0.42098394741701839</v>
      </c>
      <c r="H60" s="17">
        <f t="shared" si="25"/>
        <v>0.39562101062610106</v>
      </c>
      <c r="I60" s="17">
        <f t="shared" si="25"/>
        <v>0.39836431376904519</v>
      </c>
      <c r="J60" s="17">
        <f t="shared" si="25"/>
        <v>0.40330020033352054</v>
      </c>
      <c r="K60" s="17">
        <f t="shared" si="25"/>
        <v>0.41767836290893773</v>
      </c>
      <c r="L60" s="17">
        <f t="shared" si="25"/>
        <v>0.41101658577274724</v>
      </c>
      <c r="M60" s="18">
        <f t="shared" si="19"/>
        <v>1.0683643568217827E-2</v>
      </c>
      <c r="N60" s="19">
        <f t="shared" si="24"/>
        <v>3.891495833924874E-2</v>
      </c>
      <c r="O60" s="19">
        <f t="shared" si="21"/>
        <v>5.001435545183508E-2</v>
      </c>
    </row>
    <row r="61" spans="2:24" s="47" customForma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42"/>
      <c r="Q61" s="42"/>
      <c r="R61" s="42"/>
      <c r="S61" s="42"/>
      <c r="T61" s="42"/>
      <c r="U61" s="42"/>
      <c r="V61" s="42"/>
      <c r="W61" s="42"/>
      <c r="X61" s="42"/>
    </row>
    <row r="62" spans="2:24" s="47" customFormat="1">
      <c r="B62" s="5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42"/>
      <c r="Q62" s="42"/>
      <c r="R62" s="42"/>
      <c r="S62" s="42"/>
      <c r="T62" s="42"/>
      <c r="U62" s="42"/>
      <c r="V62" s="42"/>
      <c r="W62" s="42"/>
      <c r="X62" s="42"/>
    </row>
    <row r="63" spans="2:24" s="47" customFormat="1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42"/>
      <c r="Q63" s="42"/>
      <c r="R63" s="42"/>
      <c r="S63" s="42"/>
      <c r="T63" s="42"/>
      <c r="U63" s="42"/>
      <c r="V63" s="42"/>
      <c r="W63" s="42"/>
      <c r="X63" s="42"/>
    </row>
    <row r="64" spans="2:24">
      <c r="B64" s="108"/>
      <c r="M64" s="64" t="s">
        <v>24</v>
      </c>
      <c r="N64" s="36"/>
      <c r="O64" s="65"/>
    </row>
    <row r="65" spans="2:17" ht="12" thickBot="1">
      <c r="B65" s="104" t="s">
        <v>25</v>
      </c>
      <c r="C65" s="2">
        <v>2004</v>
      </c>
      <c r="D65" s="2">
        <v>2005</v>
      </c>
      <c r="E65" s="2">
        <v>2006</v>
      </c>
      <c r="F65" s="2">
        <v>2007</v>
      </c>
      <c r="G65" s="2">
        <v>2008</v>
      </c>
      <c r="H65" s="2">
        <v>2009</v>
      </c>
      <c r="I65" s="2">
        <v>2010</v>
      </c>
      <c r="J65" s="2">
        <v>2011</v>
      </c>
      <c r="K65" s="2">
        <v>2012</v>
      </c>
      <c r="L65" s="2">
        <v>2013</v>
      </c>
      <c r="M65" s="3" t="s">
        <v>9</v>
      </c>
      <c r="N65" s="4" t="s">
        <v>10</v>
      </c>
      <c r="O65" s="22" t="s">
        <v>11</v>
      </c>
    </row>
    <row r="66" spans="2:17">
      <c r="B66" s="106" t="s">
        <v>12</v>
      </c>
      <c r="C66" s="17">
        <f t="shared" ref="C66:L66" si="26">C36/C86</f>
        <v>-3.7600765131848589E-2</v>
      </c>
      <c r="D66" s="17">
        <f t="shared" si="26"/>
        <v>-3.3321345081819817E-2</v>
      </c>
      <c r="E66" s="17">
        <f t="shared" si="26"/>
        <v>-1.6526211158649901E-2</v>
      </c>
      <c r="F66" s="17">
        <f t="shared" si="26"/>
        <v>2.2812435659872198E-3</v>
      </c>
      <c r="G66" s="17">
        <f t="shared" si="26"/>
        <v>-7.437949712992745E-4</v>
      </c>
      <c r="H66" s="17">
        <f t="shared" si="26"/>
        <v>-3.0991491870945975E-2</v>
      </c>
      <c r="I66" s="17">
        <f t="shared" si="26"/>
        <v>-4.1803607214428933E-2</v>
      </c>
      <c r="J66" s="17">
        <f t="shared" si="26"/>
        <v>-8.2187056975363219E-3</v>
      </c>
      <c r="K66" s="17">
        <f t="shared" si="26"/>
        <v>8.4758475847584417E-4</v>
      </c>
      <c r="L66" s="17">
        <f t="shared" si="26"/>
        <v>9.4973699590879205E-5</v>
      </c>
      <c r="M66" s="23">
        <f>(H66-C66)*100</f>
        <v>0.66092732609026139</v>
      </c>
      <c r="N66" s="23">
        <f>(L66-H66)*100</f>
        <v>3.1086465570536856</v>
      </c>
      <c r="O66" s="24">
        <f>(L66-C66)*100</f>
        <v>3.7695738831439467</v>
      </c>
      <c r="Q66" s="45"/>
    </row>
    <row r="67" spans="2:17">
      <c r="B67" s="106" t="s">
        <v>13</v>
      </c>
      <c r="C67" s="17">
        <f t="shared" ref="C67:L67" si="27">C37/C87</f>
        <v>-7.2863945303306516E-4</v>
      </c>
      <c r="D67" s="17">
        <f t="shared" si="27"/>
        <v>1.2805482910992882E-2</v>
      </c>
      <c r="E67" s="17">
        <f t="shared" si="27"/>
        <v>2.3567622853095768E-2</v>
      </c>
      <c r="F67" s="17">
        <f t="shared" si="27"/>
        <v>1.9692145835252136E-2</v>
      </c>
      <c r="G67" s="17">
        <f t="shared" si="27"/>
        <v>-4.5124601484848162E-2</v>
      </c>
      <c r="H67" s="17">
        <f t="shared" si="27"/>
        <v>-0.11117075845310033</v>
      </c>
      <c r="I67" s="17">
        <f t="shared" si="27"/>
        <v>-9.615252194870029E-2</v>
      </c>
      <c r="J67" s="17">
        <f t="shared" si="27"/>
        <v>-9.5605866999513511E-2</v>
      </c>
      <c r="K67" s="17">
        <f t="shared" si="27"/>
        <v>-0.1062145651806313</v>
      </c>
      <c r="L67" s="17">
        <f t="shared" si="27"/>
        <v>-7.0773068696797975E-2</v>
      </c>
      <c r="M67" s="25">
        <f t="shared" ref="M67:M70" si="28">(H67-C67)*100</f>
        <v>-11.044211900006728</v>
      </c>
      <c r="N67" s="23">
        <f t="shared" ref="N67:N70" si="29">(L67-H67)*100</f>
        <v>4.0397689756302357</v>
      </c>
      <c r="O67" s="24">
        <f t="shared" ref="O67:O70" si="30">(L67-C67)*100</f>
        <v>-7.0044429243764919</v>
      </c>
    </row>
    <row r="68" spans="2:17">
      <c r="B68" s="106" t="s">
        <v>14</v>
      </c>
      <c r="C68" s="17">
        <f t="shared" ref="C68:L68" si="31">C38/C88</f>
        <v>-3.6169376646787516E-2</v>
      </c>
      <c r="D68" s="17">
        <f t="shared" si="31"/>
        <v>-2.9659840504945436E-2</v>
      </c>
      <c r="E68" s="17">
        <f t="shared" si="31"/>
        <v>-2.3761601939541906E-2</v>
      </c>
      <c r="F68" s="17">
        <f t="shared" si="31"/>
        <v>-2.7506422143700953E-2</v>
      </c>
      <c r="G68" s="17">
        <f t="shared" si="31"/>
        <v>-3.3429116048820796E-2</v>
      </c>
      <c r="H68" s="17">
        <f t="shared" si="31"/>
        <v>-7.4810080742430993E-2</v>
      </c>
      <c r="I68" s="17">
        <f t="shared" si="31"/>
        <v>-7.0372083270490798E-2</v>
      </c>
      <c r="J68" s="17">
        <f t="shared" si="31"/>
        <v>-5.1742332109855162E-2</v>
      </c>
      <c r="K68" s="17">
        <f t="shared" si="31"/>
        <v>-4.8887052324247046E-2</v>
      </c>
      <c r="L68" s="17">
        <f t="shared" si="31"/>
        <v>-4.283608725287065E-2</v>
      </c>
      <c r="M68" s="23">
        <f t="shared" si="28"/>
        <v>-3.8640704095643477</v>
      </c>
      <c r="N68" s="23">
        <f t="shared" si="29"/>
        <v>3.1973993489560342</v>
      </c>
      <c r="O68" s="24">
        <f t="shared" si="30"/>
        <v>-0.66667106060831349</v>
      </c>
    </row>
    <row r="69" spans="2:17">
      <c r="B69" s="106" t="s">
        <v>15</v>
      </c>
      <c r="C69" s="17">
        <f t="shared" ref="C69:L69" si="32">C39/C89</f>
        <v>-3.5671453457728541E-2</v>
      </c>
      <c r="D69" s="17">
        <f t="shared" si="32"/>
        <v>-4.49226684173646E-2</v>
      </c>
      <c r="E69" s="17">
        <f t="shared" si="32"/>
        <v>-3.4110470423493459E-2</v>
      </c>
      <c r="F69" s="17">
        <f t="shared" si="32"/>
        <v>-1.5895648877373447E-2</v>
      </c>
      <c r="G69" s="17">
        <f t="shared" si="32"/>
        <v>-2.6730891063349846E-2</v>
      </c>
      <c r="H69" s="17">
        <f t="shared" si="32"/>
        <v>-5.4120724611140716E-2</v>
      </c>
      <c r="I69" s="17">
        <f t="shared" si="32"/>
        <v>-4.3799620281288761E-2</v>
      </c>
      <c r="J69" s="17">
        <f t="shared" si="32"/>
        <v>-3.6237938198409786E-2</v>
      </c>
      <c r="K69" s="17">
        <f t="shared" si="32"/>
        <v>-2.9002274282735514E-2</v>
      </c>
      <c r="L69" s="17">
        <f t="shared" si="32"/>
        <v>-2.8277773710888205E-2</v>
      </c>
      <c r="M69" s="23">
        <f t="shared" si="28"/>
        <v>-1.8449271153412174</v>
      </c>
      <c r="N69" s="23">
        <f t="shared" si="29"/>
        <v>2.5842950900252513</v>
      </c>
      <c r="O69" s="24">
        <f t="shared" si="30"/>
        <v>0.73936797468403359</v>
      </c>
    </row>
    <row r="70" spans="2:17">
      <c r="B70" s="107" t="s">
        <v>23</v>
      </c>
      <c r="C70" s="17">
        <f t="shared" ref="C70:L70" si="33">C40/C90</f>
        <v>-3.5066052855475156E-2</v>
      </c>
      <c r="D70" s="17">
        <f t="shared" si="33"/>
        <v>-3.4146261228767266E-2</v>
      </c>
      <c r="E70" s="17">
        <f t="shared" si="33"/>
        <v>-2.8090016695282594E-2</v>
      </c>
      <c r="F70" s="17">
        <f t="shared" si="33"/>
        <v>-2.8388060976728562E-2</v>
      </c>
      <c r="G70" s="17">
        <f t="shared" si="33"/>
        <v>-4.9646733740518575E-2</v>
      </c>
      <c r="H70" s="17">
        <f t="shared" si="33"/>
        <v>-0.11284085401087518</v>
      </c>
      <c r="I70" s="17">
        <f t="shared" si="33"/>
        <v>-0.10028708649279924</v>
      </c>
      <c r="J70" s="17">
        <f t="shared" si="33"/>
        <v>-7.6183343884622501E-2</v>
      </c>
      <c r="K70" s="17">
        <f t="shared" si="33"/>
        <v>-6.0904049975433423E-2</v>
      </c>
      <c r="L70" s="17">
        <f t="shared" si="33"/>
        <v>-5.7622958860398241E-2</v>
      </c>
      <c r="M70" s="23">
        <f t="shared" si="28"/>
        <v>-7.7774801155400031</v>
      </c>
      <c r="N70" s="23">
        <f t="shared" si="29"/>
        <v>5.5217895150476943</v>
      </c>
      <c r="O70" s="24">
        <f t="shared" si="30"/>
        <v>-2.2556906004923083</v>
      </c>
    </row>
    <row r="71" spans="2:17"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1"/>
      <c r="O71" s="71"/>
    </row>
    <row r="72" spans="2:17"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68"/>
      <c r="O72" s="68"/>
    </row>
    <row r="73" spans="2:17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74"/>
      <c r="O73" s="75"/>
    </row>
    <row r="74" spans="2:17">
      <c r="B74" s="103" t="s">
        <v>28</v>
      </c>
      <c r="C74" s="16"/>
      <c r="D74" s="16"/>
      <c r="E74" s="16"/>
      <c r="F74" s="16"/>
      <c r="G74" s="16"/>
      <c r="H74" s="16"/>
      <c r="I74" s="16"/>
      <c r="J74" s="16"/>
      <c r="K74" s="16"/>
      <c r="L74" s="61"/>
      <c r="M74" s="64" t="s">
        <v>8</v>
      </c>
      <c r="N74" s="65"/>
      <c r="O74" s="117"/>
    </row>
    <row r="75" spans="2:17" ht="12" thickBot="1">
      <c r="B75" s="104" t="s">
        <v>30</v>
      </c>
      <c r="C75" s="2">
        <v>2004</v>
      </c>
      <c r="D75" s="2">
        <v>2005</v>
      </c>
      <c r="E75" s="2">
        <v>2006</v>
      </c>
      <c r="F75" s="2">
        <v>2007</v>
      </c>
      <c r="G75" s="2">
        <v>2008</v>
      </c>
      <c r="H75" s="2">
        <v>2009</v>
      </c>
      <c r="I75" s="2">
        <v>2010</v>
      </c>
      <c r="J75" s="2">
        <v>2011</v>
      </c>
      <c r="K75" s="2">
        <v>2012</v>
      </c>
      <c r="L75" s="2">
        <v>2013</v>
      </c>
      <c r="M75" s="58" t="s">
        <v>9</v>
      </c>
      <c r="N75" s="59" t="s">
        <v>10</v>
      </c>
      <c r="O75" s="60" t="s">
        <v>11</v>
      </c>
    </row>
    <row r="76" spans="2:17">
      <c r="B76" s="106" t="s">
        <v>12</v>
      </c>
      <c r="C76" s="6">
        <f>C9/C96</f>
        <v>12.523677122689056</v>
      </c>
      <c r="D76" s="6">
        <f>D9/D96</f>
        <v>12.647748631047421</v>
      </c>
      <c r="E76" s="6">
        <f>E9/E96</f>
        <v>12.728232897949542</v>
      </c>
      <c r="F76" s="6">
        <f>F9/F96</f>
        <v>12.838015024885044</v>
      </c>
      <c r="G76" s="6">
        <f>G9/G96</f>
        <v>13.26305872045746</v>
      </c>
      <c r="H76" s="6">
        <f>H9/H96</f>
        <v>13.978500812830303</v>
      </c>
      <c r="I76" s="6">
        <f>I9/I96</f>
        <v>14.597763482247197</v>
      </c>
      <c r="J76" s="6">
        <f>J9/J96</f>
        <v>14.417454473858506</v>
      </c>
      <c r="K76" s="6">
        <f>K9/K96</f>
        <v>14.558107392522357</v>
      </c>
      <c r="L76" s="6">
        <f>L9/L96</f>
        <v>14.912477207853865</v>
      </c>
      <c r="M76" s="28"/>
      <c r="N76" s="29"/>
      <c r="O76" s="50"/>
    </row>
    <row r="77" spans="2:17">
      <c r="B77" s="106" t="s">
        <v>13</v>
      </c>
      <c r="C77" s="6">
        <f>C10/C97</f>
        <v>7.689320800910024</v>
      </c>
      <c r="D77" s="6">
        <f>D10/D97</f>
        <v>8.0722993247142512</v>
      </c>
      <c r="E77" s="6">
        <f>E10/E97</f>
        <v>8.5880083856451535</v>
      </c>
      <c r="F77" s="6">
        <f>F10/F97</f>
        <v>9.2076604970102931</v>
      </c>
      <c r="G77" s="6">
        <f>G10/G97</f>
        <v>9.8611443545907651</v>
      </c>
      <c r="H77" s="6">
        <f>H10/H97</f>
        <v>10.459442128339692</v>
      </c>
      <c r="I77" s="6">
        <f>I10/I97</f>
        <v>10.41609414528512</v>
      </c>
      <c r="J77" s="6">
        <f>J10/J97</f>
        <v>10.253374245459987</v>
      </c>
      <c r="K77" s="6">
        <f>K10/K97</f>
        <v>10.50618777275573</v>
      </c>
      <c r="L77" s="6">
        <f>L10/L97</f>
        <v>9.8153372643190178</v>
      </c>
      <c r="M77" s="18"/>
      <c r="N77" s="30"/>
      <c r="O77" s="61"/>
    </row>
    <row r="78" spans="2:17">
      <c r="B78" s="106" t="s">
        <v>14</v>
      </c>
      <c r="C78" s="6">
        <f>C11/C98</f>
        <v>14.155294236404178</v>
      </c>
      <c r="D78" s="6">
        <f>D11/D98</f>
        <v>14.661556815866472</v>
      </c>
      <c r="E78" s="6">
        <f>E11/E98</f>
        <v>15.065184228882549</v>
      </c>
      <c r="F78" s="6">
        <f>F11/F98</f>
        <v>15.596162876100449</v>
      </c>
      <c r="G78" s="6">
        <f>G11/G98</f>
        <v>16.092331997749067</v>
      </c>
      <c r="H78" s="6">
        <f>H11/H98</f>
        <v>16.617703875663157</v>
      </c>
      <c r="I78" s="6">
        <f>I11/I98</f>
        <v>16.941592656696553</v>
      </c>
      <c r="J78" s="6">
        <f>J11/J98</f>
        <v>17.211142090654572</v>
      </c>
      <c r="K78" s="6">
        <f>K11/K98</f>
        <v>17.645868349094783</v>
      </c>
      <c r="L78" s="6">
        <f>L11/L98</f>
        <v>17.927129794758887</v>
      </c>
      <c r="M78" s="7"/>
      <c r="N78" s="31"/>
      <c r="O78" s="61"/>
    </row>
    <row r="79" spans="2:17">
      <c r="B79" s="106" t="s">
        <v>15</v>
      </c>
      <c r="C79" s="6">
        <f>C12/C99</f>
        <v>11.553832534145913</v>
      </c>
      <c r="D79" s="6">
        <f>D12/D99</f>
        <v>11.892076671152273</v>
      </c>
      <c r="E79" s="6">
        <f>E12/E99</f>
        <v>12.458189824114385</v>
      </c>
      <c r="F79" s="6">
        <f>F12/F99</f>
        <v>12.714211576637874</v>
      </c>
      <c r="G79" s="6">
        <f>G12/G99</f>
        <v>13.051994467449379</v>
      </c>
      <c r="H79" s="6">
        <f>H12/H99</f>
        <v>13.36191813416904</v>
      </c>
      <c r="I79" s="6">
        <f>I12/I99</f>
        <v>13.229719684914429</v>
      </c>
      <c r="J79" s="6">
        <f>J12/J99</f>
        <v>13.228705481322313</v>
      </c>
      <c r="K79" s="6">
        <f>K12/K99</f>
        <v>13.344601098891681</v>
      </c>
      <c r="L79" s="6">
        <f>L12/L99</f>
        <v>13.219133773253471</v>
      </c>
      <c r="M79" s="18"/>
      <c r="N79" s="30"/>
      <c r="O79" s="61"/>
    </row>
    <row r="80" spans="2:17">
      <c r="B80" s="107" t="s">
        <v>23</v>
      </c>
      <c r="C80" s="53">
        <f>C13/C100</f>
        <v>8.6520233658499368</v>
      </c>
      <c r="D80" s="53">
        <f>D13/D100</f>
        <v>9.2024449150535759</v>
      </c>
      <c r="E80" s="53">
        <f>E13/E100</f>
        <v>9.7045446496103835</v>
      </c>
      <c r="F80" s="53">
        <f>F13/F100</f>
        <v>10.124902578098025</v>
      </c>
      <c r="G80" s="53">
        <f>G13/G100</f>
        <v>11.175517198687247</v>
      </c>
      <c r="H80" s="53">
        <f>H13/H100</f>
        <v>11.615825018084825</v>
      </c>
      <c r="I80" s="53">
        <f>I13/I100</f>
        <v>11.850930496987555</v>
      </c>
      <c r="J80" s="53">
        <f>J13/J100</f>
        <v>11.6932147378655</v>
      </c>
      <c r="K80" s="53">
        <f>K13/K100</f>
        <v>11.812212314350244</v>
      </c>
      <c r="L80" s="63">
        <f>L13/L100</f>
        <v>11.88794534800113</v>
      </c>
      <c r="M80" s="13"/>
      <c r="N80" s="32"/>
      <c r="O80" s="62"/>
    </row>
    <row r="81" spans="2:24">
      <c r="B81" s="5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56"/>
      <c r="N81" s="56"/>
      <c r="O81" s="47"/>
    </row>
    <row r="82" spans="2:24">
      <c r="B82" s="5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56"/>
      <c r="N82" s="56"/>
      <c r="O82" s="47"/>
    </row>
    <row r="83" spans="2:24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2:24">
      <c r="B84" s="111" t="s">
        <v>32</v>
      </c>
      <c r="C84" s="41"/>
      <c r="D84" s="41"/>
      <c r="E84" s="41"/>
      <c r="F84" s="41"/>
      <c r="G84" s="41"/>
      <c r="H84" s="41"/>
      <c r="I84" s="41"/>
      <c r="J84" s="41"/>
      <c r="K84" s="41"/>
      <c r="L84" s="50"/>
      <c r="M84" s="33" t="s">
        <v>8</v>
      </c>
      <c r="N84" s="34"/>
      <c r="O84" s="118"/>
    </row>
    <row r="85" spans="2:24" ht="12" thickBot="1">
      <c r="B85" s="110" t="s">
        <v>33</v>
      </c>
      <c r="C85" s="15">
        <v>2004</v>
      </c>
      <c r="D85" s="2">
        <v>2005</v>
      </c>
      <c r="E85" s="2">
        <v>2006</v>
      </c>
      <c r="F85" s="2">
        <v>2007</v>
      </c>
      <c r="G85" s="2">
        <v>2008</v>
      </c>
      <c r="H85" s="2">
        <v>2009</v>
      </c>
      <c r="I85" s="2">
        <v>2010</v>
      </c>
      <c r="J85" s="2">
        <v>2011</v>
      </c>
      <c r="K85" s="2">
        <v>2012</v>
      </c>
      <c r="L85" s="2">
        <v>2013</v>
      </c>
      <c r="M85" s="3" t="s">
        <v>9</v>
      </c>
      <c r="N85" s="22" t="s">
        <v>10</v>
      </c>
      <c r="O85" s="4" t="s">
        <v>11</v>
      </c>
    </row>
    <row r="86" spans="2:24">
      <c r="B86" s="106" t="s">
        <v>12</v>
      </c>
      <c r="C86" s="6">
        <v>2195.6999999999998</v>
      </c>
      <c r="D86" s="6">
        <v>2224.4</v>
      </c>
      <c r="E86" s="6">
        <v>2313.9</v>
      </c>
      <c r="F86" s="6">
        <v>2428.5</v>
      </c>
      <c r="G86" s="6">
        <v>2473.8000000000002</v>
      </c>
      <c r="H86" s="6">
        <v>2374.1999999999998</v>
      </c>
      <c r="I86" s="6">
        <v>2495</v>
      </c>
      <c r="J86" s="6">
        <v>2609.9</v>
      </c>
      <c r="K86" s="6">
        <v>2666.4</v>
      </c>
      <c r="L86" s="6">
        <v>2737.6</v>
      </c>
      <c r="M86" s="7">
        <f>H86/C86-1</f>
        <v>8.1295258915152324E-2</v>
      </c>
      <c r="N86" s="31">
        <f>L86/H86-1</f>
        <v>0.15306208407042377</v>
      </c>
      <c r="O86" s="8">
        <f>L86/C86-1</f>
        <v>0.24680056474017409</v>
      </c>
    </row>
    <row r="87" spans="2:24">
      <c r="B87" s="106" t="s">
        <v>13</v>
      </c>
      <c r="C87" s="6">
        <v>841.29399999999998</v>
      </c>
      <c r="D87" s="6">
        <v>909.298</v>
      </c>
      <c r="E87" s="6">
        <v>985.54700000000003</v>
      </c>
      <c r="F87" s="6">
        <v>1053.1610000000001</v>
      </c>
      <c r="G87" s="6">
        <v>1087.788</v>
      </c>
      <c r="H87" s="6">
        <v>1046.894</v>
      </c>
      <c r="I87" s="6">
        <v>1045.6199999999999</v>
      </c>
      <c r="J87" s="6">
        <v>1046.327</v>
      </c>
      <c r="K87" s="6">
        <v>1029.002</v>
      </c>
      <c r="L87" s="6">
        <v>1022.9880000000001</v>
      </c>
      <c r="M87" s="7">
        <f t="shared" ref="M87:M90" si="34">H87/C87-1</f>
        <v>0.24438543481826813</v>
      </c>
      <c r="N87" s="31">
        <f t="shared" ref="N87" si="35">L87/H87-1</f>
        <v>-2.2835167648300514E-2</v>
      </c>
      <c r="O87" s="8">
        <f t="shared" ref="O87:O90" si="36">L87/C87-1</f>
        <v>0.2159696847950896</v>
      </c>
    </row>
    <row r="88" spans="2:24">
      <c r="B88" s="106" t="s">
        <v>14</v>
      </c>
      <c r="C88" s="6">
        <v>1655.5717999999999</v>
      </c>
      <c r="D88" s="6">
        <v>1718.047</v>
      </c>
      <c r="E88" s="6">
        <v>1798.1152999999999</v>
      </c>
      <c r="F88" s="6">
        <v>1886.7921000000001</v>
      </c>
      <c r="G88" s="6">
        <v>1933.1949999999999</v>
      </c>
      <c r="H88" s="6">
        <v>1885.7619</v>
      </c>
      <c r="I88" s="6">
        <v>1936.7196999999999</v>
      </c>
      <c r="J88" s="6">
        <v>2001.3979999999999</v>
      </c>
      <c r="K88" s="6">
        <v>2032.2968000000001</v>
      </c>
      <c r="L88" s="6">
        <v>2059.8519999999999</v>
      </c>
      <c r="M88" s="7">
        <f t="shared" si="34"/>
        <v>0.13903963573189637</v>
      </c>
      <c r="N88" s="31">
        <f>L88/H88-1</f>
        <v>9.2318176541799746E-2</v>
      </c>
      <c r="O88" s="8">
        <f t="shared" si="36"/>
        <v>0.24419369791150092</v>
      </c>
    </row>
    <row r="89" spans="2:24">
      <c r="B89" s="106" t="s">
        <v>15</v>
      </c>
      <c r="C89" s="6">
        <v>1397.7283</v>
      </c>
      <c r="D89" s="6">
        <v>1436.3795</v>
      </c>
      <c r="E89" s="6">
        <v>1493.0313000000001</v>
      </c>
      <c r="F89" s="6">
        <v>1554.1988999999999</v>
      </c>
      <c r="G89" s="6">
        <v>1575.1438999999998</v>
      </c>
      <c r="H89" s="6">
        <v>1519.6951000000001</v>
      </c>
      <c r="I89" s="6">
        <v>1551.8856000000001</v>
      </c>
      <c r="J89" s="6">
        <v>1579.9463999999998</v>
      </c>
      <c r="K89" s="6">
        <v>1566.9116000000001</v>
      </c>
      <c r="L89" s="6">
        <v>1560.0237999999999</v>
      </c>
      <c r="M89" s="7">
        <f t="shared" si="34"/>
        <v>8.7260735866906414E-2</v>
      </c>
      <c r="N89" s="31">
        <f t="shared" ref="N89:N90" si="37">L89/H89-1</f>
        <v>2.6537362659128094E-2</v>
      </c>
      <c r="O89" s="8">
        <f t="shared" si="36"/>
        <v>0.11611376831963693</v>
      </c>
    </row>
    <row r="90" spans="2:24">
      <c r="B90" s="105" t="s">
        <v>26</v>
      </c>
      <c r="C90" s="53">
        <v>1212.9680000000001</v>
      </c>
      <c r="D90" s="53">
        <v>1276.7429999999999</v>
      </c>
      <c r="E90" s="53">
        <v>1349.4829999999999</v>
      </c>
      <c r="F90" s="53">
        <v>1427.8889999999999</v>
      </c>
      <c r="G90" s="53">
        <v>1462.07</v>
      </c>
      <c r="H90" s="53">
        <v>1417.3589999999999</v>
      </c>
      <c r="I90" s="53">
        <v>1485.615</v>
      </c>
      <c r="J90" s="53">
        <v>1536.9369999999999</v>
      </c>
      <c r="K90" s="53">
        <v>1567.17</v>
      </c>
      <c r="L90" s="53">
        <v>1620.847</v>
      </c>
      <c r="M90" s="51">
        <f t="shared" si="34"/>
        <v>0.16850485750654576</v>
      </c>
      <c r="N90" s="32">
        <f t="shared" si="37"/>
        <v>0.1435684255012315</v>
      </c>
      <c r="O90" s="14">
        <f t="shared" si="36"/>
        <v>0.33626526008930147</v>
      </c>
    </row>
    <row r="91" spans="2:24" s="47" customFormat="1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56"/>
      <c r="O91" s="56"/>
      <c r="P91" s="42"/>
      <c r="Q91" s="42"/>
      <c r="R91" s="42"/>
      <c r="S91" s="42"/>
      <c r="T91" s="42"/>
      <c r="U91" s="42"/>
      <c r="V91" s="42"/>
      <c r="W91" s="42"/>
      <c r="X91" s="42"/>
    </row>
    <row r="92" spans="2:24" s="47" customFormat="1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56"/>
      <c r="O92" s="56"/>
      <c r="P92" s="42"/>
      <c r="Q92" s="42"/>
      <c r="R92" s="42"/>
      <c r="S92" s="42"/>
      <c r="T92" s="42"/>
      <c r="U92" s="42"/>
      <c r="V92" s="42"/>
      <c r="W92" s="42"/>
      <c r="X92" s="42"/>
    </row>
    <row r="93" spans="2:24" s="47" customFormat="1">
      <c r="C93" s="48"/>
      <c r="D93" s="48"/>
      <c r="E93" s="48"/>
      <c r="F93" s="48"/>
      <c r="G93" s="48"/>
      <c r="H93" s="48"/>
      <c r="I93" s="48"/>
      <c r="J93" s="48"/>
      <c r="K93" s="48"/>
      <c r="L93" s="48"/>
      <c r="P93" s="42"/>
      <c r="Q93" s="42"/>
      <c r="R93" s="42"/>
      <c r="S93" s="42"/>
      <c r="T93" s="42"/>
      <c r="U93" s="42"/>
      <c r="V93" s="42"/>
      <c r="W93" s="42"/>
      <c r="X93" s="42"/>
    </row>
    <row r="94" spans="2:24">
      <c r="B94" s="111" t="s">
        <v>0</v>
      </c>
      <c r="C94" s="41"/>
      <c r="D94" s="41"/>
      <c r="E94" s="41"/>
      <c r="F94" s="41"/>
      <c r="G94" s="41"/>
      <c r="H94" s="41"/>
      <c r="I94" s="41"/>
      <c r="J94" s="41"/>
      <c r="K94" s="41"/>
      <c r="L94" s="50"/>
      <c r="M94" s="33" t="s">
        <v>8</v>
      </c>
      <c r="N94" s="34"/>
      <c r="O94" s="26"/>
    </row>
    <row r="95" spans="2:24" ht="12" thickBot="1">
      <c r="B95" s="110" t="s">
        <v>1</v>
      </c>
      <c r="C95" s="2">
        <v>2004</v>
      </c>
      <c r="D95" s="2">
        <v>2005</v>
      </c>
      <c r="E95" s="2">
        <v>2006</v>
      </c>
      <c r="F95" s="2">
        <v>2007</v>
      </c>
      <c r="G95" s="2">
        <v>2008</v>
      </c>
      <c r="H95" s="2">
        <v>2009</v>
      </c>
      <c r="I95" s="2">
        <v>2010</v>
      </c>
      <c r="J95" s="2">
        <v>2011</v>
      </c>
      <c r="K95" s="2">
        <v>2012</v>
      </c>
      <c r="L95" s="2">
        <v>2013</v>
      </c>
      <c r="M95" s="3" t="s">
        <v>9</v>
      </c>
      <c r="N95" s="22" t="s">
        <v>10</v>
      </c>
      <c r="O95" s="27" t="s">
        <v>11</v>
      </c>
    </row>
    <row r="96" spans="2:24">
      <c r="B96" s="106" t="s">
        <v>12</v>
      </c>
      <c r="C96" s="6">
        <v>82.531671000000003</v>
      </c>
      <c r="D96" s="6">
        <v>82.500849000000002</v>
      </c>
      <c r="E96" s="6">
        <v>82.437995000000001</v>
      </c>
      <c r="F96" s="6">
        <v>82.314905999999993</v>
      </c>
      <c r="G96" s="6">
        <v>82.217837000000003</v>
      </c>
      <c r="H96" s="6">
        <v>82.002356000000006</v>
      </c>
      <c r="I96" s="6">
        <v>81.802256999999997</v>
      </c>
      <c r="J96" s="6">
        <v>81.751602000000005</v>
      </c>
      <c r="K96" s="6">
        <v>81.843743000000003</v>
      </c>
      <c r="L96" s="6">
        <v>82.020578</v>
      </c>
      <c r="M96" s="7">
        <f>H96/C96-1</f>
        <v>-6.4134773183012195E-3</v>
      </c>
      <c r="N96" s="31">
        <f>L96/H96-1</f>
        <v>2.2221312763259782E-4</v>
      </c>
      <c r="O96" s="8">
        <f>L96/C96-1</f>
        <v>-6.192689349522551E-3</v>
      </c>
    </row>
    <row r="97" spans="2:24">
      <c r="B97" s="106" t="s">
        <v>13</v>
      </c>
      <c r="C97" s="6">
        <v>42.547451000000002</v>
      </c>
      <c r="D97" s="6">
        <v>43.296337999999999</v>
      </c>
      <c r="E97" s="6">
        <v>44.009971</v>
      </c>
      <c r="F97" s="6">
        <v>44.784666000000001</v>
      </c>
      <c r="G97" s="6">
        <v>45.668939000000002</v>
      </c>
      <c r="H97" s="6">
        <v>46.239272999999997</v>
      </c>
      <c r="I97" s="6">
        <v>46.486618999999997</v>
      </c>
      <c r="J97" s="6">
        <v>46.667174000000003</v>
      </c>
      <c r="K97" s="6">
        <v>46.818218999999999</v>
      </c>
      <c r="L97" s="6">
        <v>46.727890000000002</v>
      </c>
      <c r="M97" s="7">
        <f t="shared" ref="M97:M100" si="38">H97/C97-1</f>
        <v>8.6769522338717708E-2</v>
      </c>
      <c r="N97" s="31">
        <f t="shared" ref="N97" si="39">L97/H97-1</f>
        <v>1.0567142783581396E-2</v>
      </c>
      <c r="O97" s="8">
        <f t="shared" ref="O97:O100" si="40">L97/C97-1</f>
        <v>9.8253571054115474E-2</v>
      </c>
    </row>
    <row r="98" spans="2:24">
      <c r="B98" s="106" t="s">
        <v>14</v>
      </c>
      <c r="C98" s="6">
        <v>62.292240999999997</v>
      </c>
      <c r="D98" s="6">
        <v>62.772869999999998</v>
      </c>
      <c r="E98" s="6">
        <v>63.229635000000002</v>
      </c>
      <c r="F98" s="6">
        <v>63.645065000000002</v>
      </c>
      <c r="G98" s="6">
        <v>64.007193000000001</v>
      </c>
      <c r="H98" s="6">
        <v>64.350226000000006</v>
      </c>
      <c r="I98" s="6">
        <v>64.658856</v>
      </c>
      <c r="J98" s="6">
        <v>64.978720999999993</v>
      </c>
      <c r="K98" s="6">
        <v>65.287861000000007</v>
      </c>
      <c r="L98" s="6">
        <v>65.578818999999996</v>
      </c>
      <c r="M98" s="7">
        <f t="shared" si="38"/>
        <v>3.3037581678912575E-2</v>
      </c>
      <c r="N98" s="31">
        <f>L98/H98-1</f>
        <v>1.909228725941059E-2</v>
      </c>
      <c r="O98" s="8">
        <f t="shared" si="40"/>
        <v>5.2760631938093105E-2</v>
      </c>
    </row>
    <row r="99" spans="2:24">
      <c r="B99" s="106" t="s">
        <v>15</v>
      </c>
      <c r="C99" s="6">
        <v>57.495899999999999</v>
      </c>
      <c r="D99" s="6">
        <v>57.874752999999998</v>
      </c>
      <c r="E99" s="6">
        <v>58.064214</v>
      </c>
      <c r="F99" s="6">
        <v>58.223744000000003</v>
      </c>
      <c r="G99" s="6">
        <v>58.652875000000002</v>
      </c>
      <c r="H99" s="6">
        <v>59.000585999999998</v>
      </c>
      <c r="I99" s="6">
        <v>59.190142999999999</v>
      </c>
      <c r="J99" s="6">
        <v>59.364690000000003</v>
      </c>
      <c r="K99" s="6">
        <v>59.394207000000002</v>
      </c>
      <c r="L99" s="6">
        <v>59.685226999999998</v>
      </c>
      <c r="M99" s="7">
        <f t="shared" si="38"/>
        <v>2.6170318231386824E-2</v>
      </c>
      <c r="N99" s="31">
        <f t="shared" ref="N99:N100" si="41">L99/H99-1</f>
        <v>1.1603969492777644E-2</v>
      </c>
      <c r="O99" s="8">
        <f t="shared" si="40"/>
        <v>3.8077967298537851E-2</v>
      </c>
    </row>
    <row r="100" spans="2:24">
      <c r="B100" s="107" t="s">
        <v>19</v>
      </c>
      <c r="C100" s="53">
        <v>59.793759000000001</v>
      </c>
      <c r="D100" s="53">
        <v>60.182049999999997</v>
      </c>
      <c r="E100" s="53">
        <v>60.620361000000003</v>
      </c>
      <c r="F100" s="53">
        <v>61.073278999999999</v>
      </c>
      <c r="G100" s="53">
        <v>61.571646999999999</v>
      </c>
      <c r="H100" s="53">
        <v>62.042343000000002</v>
      </c>
      <c r="I100" s="53">
        <v>62.510196999999998</v>
      </c>
      <c r="J100" s="53">
        <v>63.022531999999998</v>
      </c>
      <c r="K100" s="53">
        <v>63.495303</v>
      </c>
      <c r="L100" s="53">
        <v>63.896070999999999</v>
      </c>
      <c r="M100" s="13">
        <f t="shared" si="38"/>
        <v>3.760566382856112E-2</v>
      </c>
      <c r="N100" s="32">
        <f t="shared" si="41"/>
        <v>2.9878433185542175E-2</v>
      </c>
      <c r="O100" s="14">
        <f t="shared" si="40"/>
        <v>6.86076953282031E-2</v>
      </c>
    </row>
    <row r="101" spans="2:24" s="47" customFormat="1"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2:24" s="47" customFormat="1"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2:24" s="47" customFormat="1"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2:24" s="47" customFormat="1"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2:24" s="47" customFormat="1"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2:24" s="47" customFormat="1"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2:24" s="47" customFormat="1"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2:24" s="47" customFormat="1"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2:24" s="47" customFormat="1"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2:24" s="47" customFormat="1"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2:24" s="47" customFormat="1"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2:24" s="47" customFormat="1"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6:24" s="47" customFormat="1"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6:24" s="47" customFormat="1"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6:24" s="47" customFormat="1"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6:24" s="47" customFormat="1"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6:24" s="47" customFormat="1"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6:24" s="47" customFormat="1"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6:24" s="47" customFormat="1"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6:24" s="47" customFormat="1"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6:24" s="47" customFormat="1"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6:24" s="47" customFormat="1"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6:24" s="47" customFormat="1"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6:24" s="47" customFormat="1"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6:24" s="47" customFormat="1"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6:24" s="47" customFormat="1"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6:24" s="47" customFormat="1"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6:24" s="47" customFormat="1"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6:24" s="47" customFormat="1"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6:24" s="47" customFormat="1"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6:24" s="47" customFormat="1"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6:24" s="47" customFormat="1"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6:24" s="47" customFormat="1"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6:24" s="47" customFormat="1"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6:24" s="47" customFormat="1"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6:24" s="47" customFormat="1"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6:24" s="47" customFormat="1"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6:24" s="47" customFormat="1"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6:24" s="47" customFormat="1"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6:24" s="47" customFormat="1"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6:24" s="47" customFormat="1"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6:24" s="47" customFormat="1"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6:24" s="47" customFormat="1"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6:24" s="47" customFormat="1"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6:24" s="47" customFormat="1"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6:24" s="47" customFormat="1"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6:24" s="47" customFormat="1"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6:24" s="47" customFormat="1"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6:24" s="47" customFormat="1"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6:24" s="47" customFormat="1"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6:24" s="47" customFormat="1"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6:24" s="47" customFormat="1"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6:24" s="47" customFormat="1"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6:24" s="47" customFormat="1"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6:24" s="47" customFormat="1"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6:24" s="47" customFormat="1">
      <c r="P156" s="42"/>
      <c r="Q156" s="42"/>
      <c r="R156" s="42"/>
      <c r="S156" s="42"/>
      <c r="T156" s="42"/>
      <c r="U156" s="42"/>
      <c r="V156" s="42"/>
      <c r="W156" s="42"/>
      <c r="X156" s="42"/>
    </row>
  </sheetData>
  <mergeCells count="9">
    <mergeCell ref="M74:N74"/>
    <mergeCell ref="M84:N84"/>
    <mergeCell ref="M94:N94"/>
    <mergeCell ref="M7:O7"/>
    <mergeCell ref="M15:N15"/>
    <mergeCell ref="M24:O24"/>
    <mergeCell ref="M44:O44"/>
    <mergeCell ref="M54:O54"/>
    <mergeCell ref="M64:O64"/>
  </mergeCells>
  <phoneticPr fontId="12" type="noConversion"/>
  <pageMargins left="0.7" right="0.7" top="0.75" bottom="0.75" header="0.3" footer="0.3"/>
  <pageSetup paperSize="9"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1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1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1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1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Spain vs UE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Martinez-Abascal, Eduardo</dc:creator>
  <cp:lastModifiedBy>JMVILA</cp:lastModifiedBy>
  <dcterms:created xsi:type="dcterms:W3CDTF">2014-05-08T11:24:37Z</dcterms:created>
  <dcterms:modified xsi:type="dcterms:W3CDTF">2014-05-08T16:07:50Z</dcterms:modified>
</cp:coreProperties>
</file>