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JMVila/Desktop/"/>
    </mc:Choice>
  </mc:AlternateContent>
  <bookViews>
    <workbookView xWindow="0" yWindow="460" windowWidth="28960" windowHeight="16920"/>
  </bookViews>
  <sheets>
    <sheet name="Cálculo g PIB base 2010" sheetId="4" r:id="rId1"/>
  </sheets>
  <definedNames>
    <definedName name="_10">#REF!</definedName>
    <definedName name="_15">#REF!</definedName>
    <definedName name="_3">#REF!</definedName>
    <definedName name="_5">#REF!</definedName>
    <definedName name="_6">#REF!</definedName>
    <definedName name="T">#REF!</definedName>
    <definedName name="X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4" i="4" l="1"/>
  <c r="K73" i="4"/>
  <c r="B73" i="4"/>
  <c r="E73" i="4"/>
  <c r="E69" i="4"/>
  <c r="F73" i="4"/>
  <c r="D73" i="4"/>
  <c r="D72" i="4"/>
  <c r="D71" i="4"/>
  <c r="D70" i="4"/>
  <c r="H73" i="4"/>
  <c r="E72" i="4"/>
  <c r="E68" i="4"/>
  <c r="F72" i="4"/>
  <c r="C72" i="4"/>
  <c r="E71" i="4"/>
  <c r="C71" i="4"/>
  <c r="K71" i="4"/>
  <c r="E70" i="4"/>
  <c r="E66" i="4"/>
  <c r="F70" i="4"/>
  <c r="C70" i="4"/>
  <c r="K70" i="4"/>
  <c r="D69" i="4"/>
  <c r="D68" i="4"/>
  <c r="D67" i="4"/>
  <c r="D66" i="4"/>
  <c r="H69" i="4"/>
  <c r="C69" i="4"/>
  <c r="C68" i="4"/>
  <c r="C67" i="4"/>
  <c r="C66" i="4"/>
  <c r="G69" i="4"/>
  <c r="E64" i="4"/>
  <c r="F68" i="4"/>
  <c r="C65" i="4"/>
  <c r="G68" i="4"/>
  <c r="E67" i="4"/>
  <c r="D65" i="4"/>
  <c r="D64" i="4"/>
  <c r="H67" i="4"/>
  <c r="E62" i="4"/>
  <c r="F66" i="4"/>
  <c r="M62" i="4"/>
  <c r="D63" i="4"/>
  <c r="D62" i="4"/>
  <c r="H65" i="4"/>
  <c r="E65" i="4"/>
  <c r="E61" i="4"/>
  <c r="F65" i="4"/>
  <c r="E60" i="4"/>
  <c r="F64" i="4"/>
  <c r="C64" i="4"/>
  <c r="M60" i="4"/>
  <c r="O60" i="4"/>
  <c r="N63" i="4"/>
  <c r="P61" i="4"/>
  <c r="D61" i="4"/>
  <c r="D60" i="4"/>
  <c r="H63" i="4"/>
  <c r="E63" i="4"/>
  <c r="E59" i="4"/>
  <c r="F63" i="4"/>
  <c r="C63" i="4"/>
  <c r="P62" i="4"/>
  <c r="O62" i="4"/>
  <c r="C62" i="4"/>
  <c r="C61" i="4"/>
  <c r="C60" i="4"/>
  <c r="C59" i="4"/>
  <c r="G62" i="4"/>
  <c r="M61" i="4"/>
  <c r="O61" i="4"/>
  <c r="C58" i="4"/>
  <c r="G61" i="4"/>
  <c r="P60" i="4"/>
  <c r="E56" i="4"/>
  <c r="F60" i="4"/>
  <c r="C57" i="4"/>
  <c r="G60" i="4"/>
  <c r="M59" i="4"/>
  <c r="O59" i="4"/>
  <c r="E55" i="4"/>
  <c r="F59" i="4"/>
  <c r="D59" i="4"/>
  <c r="D58" i="4"/>
  <c r="D57" i="4"/>
  <c r="D56" i="4"/>
  <c r="H59" i="4"/>
  <c r="P58" i="4"/>
  <c r="M58" i="4"/>
  <c r="O58" i="4"/>
  <c r="E58" i="4"/>
  <c r="F62" i="4"/>
  <c r="D55" i="4"/>
  <c r="H58" i="4"/>
  <c r="C56" i="4"/>
  <c r="C55" i="4"/>
  <c r="G58" i="4"/>
  <c r="E57" i="4"/>
  <c r="E52" i="4"/>
  <c r="F56" i="4"/>
  <c r="C54" i="4"/>
  <c r="G57" i="4"/>
  <c r="D54" i="4"/>
  <c r="D53" i="4"/>
  <c r="D52" i="4"/>
  <c r="H55" i="4"/>
  <c r="H57" i="4"/>
  <c r="C53" i="4"/>
  <c r="C52" i="4"/>
  <c r="G55" i="4"/>
  <c r="E54" i="4"/>
  <c r="E50" i="4"/>
  <c r="F54" i="4"/>
  <c r="D51" i="4"/>
  <c r="H54" i="4"/>
  <c r="C51" i="4"/>
  <c r="G54" i="4"/>
  <c r="E53" i="4"/>
  <c r="E48" i="4"/>
  <c r="F52" i="4"/>
  <c r="C50" i="4"/>
  <c r="G53" i="4"/>
  <c r="D50" i="4"/>
  <c r="D49" i="4"/>
  <c r="D48" i="4"/>
  <c r="H51" i="4"/>
  <c r="E51" i="4"/>
  <c r="H53" i="4"/>
  <c r="C49" i="4"/>
  <c r="C48" i="4"/>
  <c r="G51" i="4"/>
  <c r="E46" i="4"/>
  <c r="F50" i="4"/>
  <c r="D47" i="4"/>
  <c r="H50" i="4"/>
  <c r="C47" i="4"/>
  <c r="G50" i="4"/>
  <c r="E49" i="4"/>
  <c r="E44" i="4"/>
  <c r="F48" i="4"/>
  <c r="C46" i="4"/>
  <c r="G49" i="4"/>
  <c r="D46" i="4"/>
  <c r="D45" i="4"/>
  <c r="D44" i="4"/>
  <c r="H47" i="4"/>
  <c r="E47" i="4"/>
  <c r="H49" i="4"/>
  <c r="C45" i="4"/>
  <c r="C44" i="4"/>
  <c r="G47" i="4"/>
  <c r="E42" i="4"/>
  <c r="F46" i="4"/>
  <c r="D43" i="4"/>
  <c r="H46" i="4"/>
  <c r="C43" i="4"/>
  <c r="G46" i="4"/>
  <c r="E45" i="4"/>
  <c r="E40" i="4"/>
  <c r="F44" i="4"/>
  <c r="C42" i="4"/>
  <c r="G45" i="4"/>
  <c r="D42" i="4"/>
  <c r="D41" i="4"/>
  <c r="D40" i="4"/>
  <c r="H43" i="4"/>
  <c r="E43" i="4"/>
  <c r="H45" i="4"/>
  <c r="C41" i="4"/>
  <c r="C40" i="4"/>
  <c r="G43" i="4"/>
  <c r="E38" i="4"/>
  <c r="F42" i="4"/>
  <c r="D39" i="4"/>
  <c r="H42" i="4"/>
  <c r="C39" i="4"/>
  <c r="G42" i="4"/>
  <c r="E41" i="4"/>
  <c r="E36" i="4"/>
  <c r="F40" i="4"/>
  <c r="C38" i="4"/>
  <c r="G41" i="4"/>
  <c r="D38" i="4"/>
  <c r="D37" i="4"/>
  <c r="D36" i="4"/>
  <c r="H39" i="4"/>
  <c r="E39" i="4"/>
  <c r="H41" i="4"/>
  <c r="C37" i="4"/>
  <c r="C36" i="4"/>
  <c r="G39" i="4"/>
  <c r="E34" i="4"/>
  <c r="F38" i="4"/>
  <c r="D35" i="4"/>
  <c r="H38" i="4"/>
  <c r="C35" i="4"/>
  <c r="G38" i="4"/>
  <c r="E37" i="4"/>
  <c r="E32" i="4"/>
  <c r="F36" i="4"/>
  <c r="C34" i="4"/>
  <c r="G37" i="4"/>
  <c r="D34" i="4"/>
  <c r="D33" i="4"/>
  <c r="D32" i="4"/>
  <c r="H35" i="4"/>
  <c r="E35" i="4"/>
  <c r="H37" i="4"/>
  <c r="C33" i="4"/>
  <c r="C32" i="4"/>
  <c r="G35" i="4"/>
  <c r="E30" i="4"/>
  <c r="F34" i="4"/>
  <c r="D31" i="4"/>
  <c r="H34" i="4"/>
  <c r="C31" i="4"/>
  <c r="G34" i="4"/>
  <c r="E33" i="4"/>
  <c r="E28" i="4"/>
  <c r="F32" i="4"/>
  <c r="C30" i="4"/>
  <c r="G33" i="4"/>
  <c r="D30" i="4"/>
  <c r="D29" i="4"/>
  <c r="D28" i="4"/>
  <c r="H31" i="4"/>
  <c r="E31" i="4"/>
  <c r="H33" i="4"/>
  <c r="C29" i="4"/>
  <c r="C28" i="4"/>
  <c r="G31" i="4"/>
  <c r="E26" i="4"/>
  <c r="F30" i="4"/>
  <c r="D27" i="4"/>
  <c r="H30" i="4"/>
  <c r="C27" i="4"/>
  <c r="G30" i="4"/>
  <c r="E29" i="4"/>
  <c r="E24" i="4"/>
  <c r="F28" i="4"/>
  <c r="C26" i="4"/>
  <c r="G29" i="4"/>
  <c r="D26" i="4"/>
  <c r="D25" i="4"/>
  <c r="D24" i="4"/>
  <c r="H27" i="4"/>
  <c r="E27" i="4"/>
  <c r="H29" i="4"/>
  <c r="C25" i="4"/>
  <c r="C24" i="4"/>
  <c r="G27" i="4"/>
  <c r="E22" i="4"/>
  <c r="F26" i="4"/>
  <c r="D23" i="4"/>
  <c r="H26" i="4"/>
  <c r="C23" i="4"/>
  <c r="G26" i="4"/>
  <c r="E25" i="4"/>
  <c r="E20" i="4"/>
  <c r="F24" i="4"/>
  <c r="C22" i="4"/>
  <c r="G25" i="4"/>
  <c r="D22" i="4"/>
  <c r="D21" i="4"/>
  <c r="D20" i="4"/>
  <c r="H23" i="4"/>
  <c r="E23" i="4"/>
  <c r="H25" i="4"/>
  <c r="C21" i="4"/>
  <c r="C20" i="4"/>
  <c r="G23" i="4"/>
  <c r="E18" i="4"/>
  <c r="F22" i="4"/>
  <c r="D19" i="4"/>
  <c r="H22" i="4"/>
  <c r="C19" i="4"/>
  <c r="G22" i="4"/>
  <c r="E21" i="4"/>
  <c r="E16" i="4"/>
  <c r="F20" i="4"/>
  <c r="C18" i="4"/>
  <c r="G21" i="4"/>
  <c r="D18" i="4"/>
  <c r="D17" i="4"/>
  <c r="D16" i="4"/>
  <c r="H19" i="4"/>
  <c r="E19" i="4"/>
  <c r="H21" i="4"/>
  <c r="C17" i="4"/>
  <c r="C16" i="4"/>
  <c r="G19" i="4"/>
  <c r="E14" i="4"/>
  <c r="F18" i="4"/>
  <c r="D15" i="4"/>
  <c r="H18" i="4"/>
  <c r="C15" i="4"/>
  <c r="G18" i="4"/>
  <c r="E17" i="4"/>
  <c r="E13" i="4"/>
  <c r="F17" i="4"/>
  <c r="E12" i="4"/>
  <c r="F16" i="4"/>
  <c r="C14" i="4"/>
  <c r="G17" i="4"/>
  <c r="D14" i="4"/>
  <c r="D13" i="4"/>
  <c r="D12" i="4"/>
  <c r="H15" i="4"/>
  <c r="E15" i="4"/>
  <c r="E11" i="4"/>
  <c r="F15" i="4"/>
  <c r="H17" i="4"/>
  <c r="C13" i="4"/>
  <c r="C12" i="4"/>
  <c r="G15" i="4"/>
  <c r="E10" i="4"/>
  <c r="F14" i="4"/>
  <c r="D11" i="4"/>
  <c r="H14" i="4"/>
  <c r="C11" i="4"/>
  <c r="G14" i="4"/>
  <c r="C10" i="4"/>
  <c r="C9" i="4"/>
  <c r="C8" i="4"/>
  <c r="F21" i="4"/>
  <c r="F25" i="4"/>
  <c r="F29" i="4"/>
  <c r="F33" i="4"/>
  <c r="F37" i="4"/>
  <c r="F41" i="4"/>
  <c r="F45" i="4"/>
  <c r="F49" i="4"/>
  <c r="F53" i="4"/>
  <c r="F57" i="4"/>
  <c r="O63" i="4"/>
  <c r="H61" i="4"/>
  <c r="H62" i="4"/>
  <c r="H68" i="4"/>
  <c r="G70" i="4"/>
  <c r="K72" i="4"/>
  <c r="G74" i="4"/>
  <c r="G73" i="4"/>
  <c r="G72" i="4"/>
  <c r="G16" i="4"/>
  <c r="G20" i="4"/>
  <c r="G24" i="4"/>
  <c r="G28" i="4"/>
  <c r="G32" i="4"/>
  <c r="G36" i="4"/>
  <c r="G40" i="4"/>
  <c r="G44" i="4"/>
  <c r="G48" i="4"/>
  <c r="G52" i="4"/>
  <c r="G56" i="4"/>
  <c r="G64" i="4"/>
  <c r="F67" i="4"/>
  <c r="H70" i="4"/>
  <c r="F71" i="4"/>
  <c r="H72" i="4"/>
  <c r="H16" i="4"/>
  <c r="F19" i="4"/>
  <c r="H20" i="4"/>
  <c r="F23" i="4"/>
  <c r="H24" i="4"/>
  <c r="F27" i="4"/>
  <c r="H28" i="4"/>
  <c r="F31" i="4"/>
  <c r="H32" i="4"/>
  <c r="F35" i="4"/>
  <c r="H36" i="4"/>
  <c r="F39" i="4"/>
  <c r="H40" i="4"/>
  <c r="F43" i="4"/>
  <c r="H44" i="4"/>
  <c r="F47" i="4"/>
  <c r="H48" i="4"/>
  <c r="F51" i="4"/>
  <c r="H52" i="4"/>
  <c r="F55" i="4"/>
  <c r="H56" i="4"/>
  <c r="F58" i="4"/>
  <c r="G63" i="4"/>
  <c r="M63" i="4"/>
  <c r="H64" i="4"/>
  <c r="G65" i="4"/>
  <c r="G66" i="4"/>
  <c r="F69" i="4"/>
  <c r="G71" i="4"/>
  <c r="G59" i="4"/>
  <c r="H60" i="4"/>
  <c r="F61" i="4"/>
  <c r="H66" i="4"/>
  <c r="G67" i="4"/>
  <c r="H71" i="4"/>
  <c r="B74" i="4"/>
  <c r="P59" i="4"/>
  <c r="Q59" i="4"/>
  <c r="Q60" i="4"/>
  <c r="Q61" i="4"/>
  <c r="Q62" i="4"/>
  <c r="P63" i="4"/>
  <c r="E74" i="4"/>
  <c r="F74" i="4"/>
  <c r="K75" i="4"/>
  <c r="L72" i="4"/>
  <c r="D74" i="4"/>
  <c r="H74" i="4"/>
  <c r="L75" i="4"/>
  <c r="L70" i="4"/>
  <c r="L71" i="4"/>
  <c r="L73" i="4"/>
  <c r="L74" i="4"/>
  <c r="M72" i="4"/>
</calcChain>
</file>

<file path=xl/comments1.xml><?xml version="1.0" encoding="utf-8"?>
<comments xmlns="http://schemas.openxmlformats.org/spreadsheetml/2006/main">
  <authors>
    <author>Martinez-Abascal, Eduardo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Martinez-Abascal, Eduardo:</t>
        </r>
        <r>
          <rPr>
            <sz val="9"/>
            <color indexed="81"/>
            <rFont val="Tahoma"/>
            <family val="2"/>
          </rPr>
          <t xml:space="preserve">
DATO DEL INE. 
INDICE DE VOLUMEN ENCADENADO. PIB A PM. 
DE HECHO ES CORREGIDO PORINFLACION. 
BASE 100 EN ENERO 2010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Martinez-Abascal, Eduardo:</t>
        </r>
        <r>
          <rPr>
            <sz val="9"/>
            <color indexed="81"/>
            <rFont val="Tahoma"/>
            <family val="2"/>
          </rPr>
          <t xml:space="preserve">
CALCULO EMA. COINDICE CON EL PUBLICADO POR EL INE. 
PIB DEL TRIM VS EL DEL TRIMESTRE ANTERIOR
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Martinez-Abascal, Eduardo:</t>
        </r>
        <r>
          <rPr>
            <sz val="9"/>
            <color indexed="81"/>
            <rFont val="Tahoma"/>
            <family val="2"/>
          </rPr>
          <t xml:space="preserve">
CALCULO EMA. 
COINCIDE CON EL UBLICADO POR EL INE. 
PIB DEL TRIM VS EL DEL TRIMESTRE DE 12 MESES ANTES. 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Martinez-Abascal, Eduardo:</t>
        </r>
        <r>
          <rPr>
            <sz val="9"/>
            <color indexed="81"/>
            <rFont val="Tahoma"/>
            <family val="2"/>
          </rPr>
          <t xml:space="preserve">
CALCULO EMA. 
SUMA DEL PIB DE 4 TRIMESTRES.
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Martinez-Abascal, Eduardo:</t>
        </r>
        <r>
          <rPr>
            <sz val="9"/>
            <color indexed="81"/>
            <rFont val="Tahoma"/>
            <family val="2"/>
          </rPr>
          <t xml:space="preserve">
Es muy parecido al g interanual. 
Pero NO se parce al g del PIB anual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Martinez-Abascal, Eduardo:</t>
        </r>
        <r>
          <rPr>
            <sz val="9"/>
            <color indexed="81"/>
            <rFont val="Tahoma"/>
            <family val="2"/>
          </rPr>
          <t xml:space="preserve">
es igual al g del PIB anual
</t>
        </r>
      </text>
    </comment>
  </commentList>
</comments>
</file>

<file path=xl/sharedStrings.xml><?xml version="1.0" encoding="utf-8"?>
<sst xmlns="http://schemas.openxmlformats.org/spreadsheetml/2006/main" count="106" uniqueCount="104">
  <si>
    <t>PIB pm. Demanda (Indices de volumen encadenados)</t>
  </si>
  <si>
    <t>Contabilidad Nacional Trimestral de España</t>
  </si>
  <si>
    <t>PIB corregido por inflación. Indice 100 en Enero 2010</t>
  </si>
  <si>
    <t>Ver gráficos en línea 80.</t>
  </si>
  <si>
    <t>DATOS TRIMESTRALES</t>
  </si>
  <si>
    <t>DATOS ANUALES</t>
  </si>
  <si>
    <t>COMPROBACION</t>
  </si>
  <si>
    <t>(1)</t>
  </si>
  <si>
    <t>(2)</t>
  </si>
  <si>
    <t>(3)</t>
  </si>
  <si>
    <t>(4)</t>
  </si>
  <si>
    <t>(5)</t>
  </si>
  <si>
    <t>(6)</t>
  </si>
  <si>
    <t>(7)</t>
  </si>
  <si>
    <t>PIB trim base 2010</t>
  </si>
  <si>
    <t>g inter-trimest. %</t>
  </si>
  <si>
    <t>g inter-anual %</t>
  </si>
  <si>
    <t>PIB ANUAL. Bill eur</t>
  </si>
  <si>
    <t>g PIB ANUAL %</t>
  </si>
  <si>
    <t>Suma g intertrim de 4trim %</t>
  </si>
  <si>
    <t>Suma g interanual de 4trim %</t>
  </si>
  <si>
    <t>PIB trim base 2008</t>
  </si>
  <si>
    <t>2000-1</t>
  </si>
  <si>
    <t>2000-2</t>
  </si>
  <si>
    <t>2000-3</t>
  </si>
  <si>
    <t>2000-4</t>
  </si>
  <si>
    <t>2001-1</t>
  </si>
  <si>
    <t>2001-2</t>
  </si>
  <si>
    <t>2001-3</t>
  </si>
  <si>
    <t>2001-4</t>
  </si>
  <si>
    <t>2002-1</t>
  </si>
  <si>
    <t>2002-2</t>
  </si>
  <si>
    <t>2002-3</t>
  </si>
  <si>
    <t>2002-4</t>
  </si>
  <si>
    <t>2003-1</t>
  </si>
  <si>
    <t>2003-2</t>
  </si>
  <si>
    <t>2003-3</t>
  </si>
  <si>
    <t>2003-4</t>
  </si>
  <si>
    <t>2004-1</t>
  </si>
  <si>
    <t>2004-2</t>
  </si>
  <si>
    <t>2004-3</t>
  </si>
  <si>
    <t>2004-4</t>
  </si>
  <si>
    <t>2005-1</t>
  </si>
  <si>
    <t>2005-2</t>
  </si>
  <si>
    <t>2005-3</t>
  </si>
  <si>
    <t>2005-4</t>
  </si>
  <si>
    <t>2006-1</t>
  </si>
  <si>
    <t>2006-2</t>
  </si>
  <si>
    <t>2006-3</t>
  </si>
  <si>
    <t>2006-4</t>
  </si>
  <si>
    <t>2007-1</t>
  </si>
  <si>
    <t>2007-2</t>
  </si>
  <si>
    <t>2007-3</t>
  </si>
  <si>
    <t>2007-4</t>
  </si>
  <si>
    <t>2008-1</t>
  </si>
  <si>
    <t>2008-2</t>
  </si>
  <si>
    <t>2008-3</t>
  </si>
  <si>
    <t>2008-4</t>
  </si>
  <si>
    <t>2009-1</t>
  </si>
  <si>
    <t>2009-2</t>
  </si>
  <si>
    <t>2009-3</t>
  </si>
  <si>
    <t>2009-4</t>
  </si>
  <si>
    <t>2010-1</t>
  </si>
  <si>
    <t>2010-2</t>
  </si>
  <si>
    <t>2010-3</t>
  </si>
  <si>
    <t>2010-4</t>
  </si>
  <si>
    <t>2011-1</t>
  </si>
  <si>
    <t xml:space="preserve">Curiosidades de interés. </t>
  </si>
  <si>
    <t>2011-2</t>
  </si>
  <si>
    <t xml:space="preserve">El PIB del 2013 bajará un 1,2% o un 1,3%, simepre que el PIB intertrimestral del IV T 2013 se mueva entre el -0,2 y +0,5, cosa harto probable. </t>
  </si>
  <si>
    <t>2011-3</t>
  </si>
  <si>
    <t xml:space="preserve">lo que courra este trimes poco influirá en el g del pib del año que termina. </t>
  </si>
  <si>
    <t>2011-4</t>
  </si>
  <si>
    <t xml:space="preserve">el 4 t de 2013 pesa 0,8. el primero y senguhdo de 2014 pesan 1 y los od sultimos 0, 5 y 0,3. </t>
  </si>
  <si>
    <t>2012-1</t>
  </si>
  <si>
    <t>2012-2</t>
  </si>
  <si>
    <t>2012-3</t>
  </si>
  <si>
    <t>Peso de cada trimestre</t>
  </si>
  <si>
    <t>2012-4</t>
  </si>
  <si>
    <t>2013-1</t>
  </si>
  <si>
    <t>2013-2</t>
  </si>
  <si>
    <t>2013-3</t>
  </si>
  <si>
    <t>2013-4</t>
  </si>
  <si>
    <t>2014-1</t>
  </si>
  <si>
    <t>2014-2</t>
  </si>
  <si>
    <t>2014-3</t>
  </si>
  <si>
    <t>2014-4</t>
  </si>
  <si>
    <t>2015-1</t>
  </si>
  <si>
    <t>2015-2</t>
  </si>
  <si>
    <t>2015-3</t>
  </si>
  <si>
    <t>Peso del g intertrimestral en el g PIB anual next year</t>
  </si>
  <si>
    <t>2015-4</t>
  </si>
  <si>
    <t>4T</t>
  </si>
  <si>
    <t>2016-1</t>
  </si>
  <si>
    <t>1T</t>
  </si>
  <si>
    <t>2016-2</t>
  </si>
  <si>
    <t>2T</t>
  </si>
  <si>
    <t>2016-3</t>
  </si>
  <si>
    <t>3T</t>
  </si>
  <si>
    <t>2016-4</t>
  </si>
  <si>
    <t xml:space="preserve">El PIB del 2013 bajará  un 1,3%, simepre que el PIB intertrimestral del IV T 2013 se mueva entre el -0,2 y +0,5, cosa harto probable. </t>
  </si>
  <si>
    <t xml:space="preserve">lo que ocurra el IV trimes poco influirá en el g del pib del año que termina. </t>
  </si>
  <si>
    <t>G del PIB anual del año que viene</t>
  </si>
  <si>
    <t xml:space="preserve">el 4T de 2013 pesa 0,8. El 1T del 2014 pesa 1, el 2T-2014 pesa 0,8. El 3T- 2014 pesa 0,5. El 4T-2014 pesa 0,3.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</si>
</sst>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i/>
      <sz val="8"/>
      <color theme="1"/>
      <name val="Arial"/>
      <family val="2"/>
    </font>
    <font>
      <b/>
      <i/>
      <sz val="8"/>
      <color indexed="8"/>
      <name val="Arial"/>
      <family val="2"/>
    </font>
    <font>
      <i/>
      <sz val="8"/>
      <color theme="1"/>
      <name val="Arial"/>
      <family val="2"/>
    </font>
    <font>
      <i/>
      <sz val="8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1" applyFont="1"/>
    <xf numFmtId="0" fontId="1" fillId="0" borderId="0" xfId="1" applyFont="1"/>
    <xf numFmtId="0" fontId="5" fillId="0" borderId="0" xfId="1" applyFont="1"/>
    <xf numFmtId="0" fontId="2" fillId="2" borderId="0" xfId="1" applyFont="1" applyFill="1" applyBorder="1" applyAlignment="1">
      <alignment horizontal="center"/>
    </xf>
    <xf numFmtId="0" fontId="2" fillId="2" borderId="6" xfId="1" quotePrefix="1" applyFont="1" applyFill="1" applyBorder="1" applyAlignment="1">
      <alignment horizontal="center"/>
    </xf>
    <xf numFmtId="0" fontId="2" fillId="2" borderId="0" xfId="1" quotePrefix="1" applyFont="1" applyFill="1" applyBorder="1" applyAlignment="1">
      <alignment horizont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 wrapText="1"/>
    </xf>
    <xf numFmtId="0" fontId="1" fillId="2" borderId="9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/>
    </xf>
    <xf numFmtId="164" fontId="7" fillId="0" borderId="10" xfId="1" applyNumberFormat="1" applyFont="1" applyFill="1" applyBorder="1" applyAlignment="1">
      <alignment horizontal="right"/>
    </xf>
    <xf numFmtId="0" fontId="1" fillId="0" borderId="0" xfId="1" applyFont="1" applyBorder="1"/>
    <xf numFmtId="0" fontId="1" fillId="0" borderId="11" xfId="1" applyFont="1" applyBorder="1"/>
    <xf numFmtId="0" fontId="1" fillId="0" borderId="10" xfId="1" applyFont="1" applyBorder="1"/>
    <xf numFmtId="0" fontId="1" fillId="0" borderId="3" xfId="1" applyFont="1" applyBorder="1"/>
    <xf numFmtId="165" fontId="1" fillId="0" borderId="0" xfId="1" applyNumberFormat="1" applyFont="1" applyBorder="1"/>
    <xf numFmtId="164" fontId="1" fillId="0" borderId="0" xfId="1" applyNumberFormat="1" applyFont="1" applyBorder="1"/>
    <xf numFmtId="164" fontId="1" fillId="0" borderId="10" xfId="1" applyNumberFormat="1" applyFont="1" applyBorder="1"/>
    <xf numFmtId="164" fontId="1" fillId="0" borderId="11" xfId="1" applyNumberFormat="1" applyFont="1" applyBorder="1"/>
    <xf numFmtId="164" fontId="1" fillId="0" borderId="0" xfId="1" applyNumberFormat="1" applyFont="1"/>
    <xf numFmtId="164" fontId="2" fillId="3" borderId="11" xfId="1" applyNumberFormat="1" applyFont="1" applyFill="1" applyBorder="1"/>
    <xf numFmtId="0" fontId="7" fillId="0" borderId="0" xfId="1" applyFont="1" applyAlignment="1">
      <alignment vertical="center"/>
    </xf>
    <xf numFmtId="0" fontId="8" fillId="0" borderId="0" xfId="1" applyFont="1" applyFill="1" applyBorder="1" applyAlignment="1">
      <alignment horizontal="left"/>
    </xf>
    <xf numFmtId="164" fontId="9" fillId="0" borderId="10" xfId="1" applyNumberFormat="1" applyFont="1" applyFill="1" applyBorder="1" applyAlignment="1">
      <alignment horizontal="right"/>
    </xf>
    <xf numFmtId="164" fontId="2" fillId="0" borderId="11" xfId="1" applyNumberFormat="1" applyFont="1" applyBorder="1"/>
    <xf numFmtId="3" fontId="7" fillId="0" borderId="0" xfId="1" applyNumberFormat="1" applyFont="1" applyFill="1" applyBorder="1" applyAlignment="1"/>
    <xf numFmtId="0" fontId="10" fillId="0" borderId="0" xfId="1" applyFont="1"/>
    <xf numFmtId="164" fontId="2" fillId="0" borderId="11" xfId="1" applyNumberFormat="1" applyFont="1" applyFill="1" applyBorder="1"/>
    <xf numFmtId="0" fontId="6" fillId="0" borderId="11" xfId="1" applyFont="1" applyFill="1" applyBorder="1" applyAlignment="1">
      <alignment horizontal="left"/>
    </xf>
    <xf numFmtId="164" fontId="7" fillId="0" borderId="0" xfId="1" applyNumberFormat="1" applyFont="1" applyFill="1" applyBorder="1" applyAlignment="1">
      <alignment horizontal="right"/>
    </xf>
    <xf numFmtId="2" fontId="1" fillId="0" borderId="0" xfId="1" applyNumberFormat="1" applyFont="1"/>
    <xf numFmtId="9" fontId="1" fillId="0" borderId="0" xfId="2" applyFont="1"/>
    <xf numFmtId="165" fontId="7" fillId="0" borderId="0" xfId="1" applyNumberFormat="1" applyFont="1" applyFill="1" applyBorder="1" applyAlignment="1"/>
    <xf numFmtId="9" fontId="1" fillId="0" borderId="0" xfId="1" applyNumberFormat="1" applyFont="1"/>
    <xf numFmtId="0" fontId="11" fillId="0" borderId="11" xfId="1" applyFont="1" applyFill="1" applyBorder="1" applyAlignment="1">
      <alignment horizontal="left"/>
    </xf>
    <xf numFmtId="164" fontId="12" fillId="0" borderId="11" xfId="1" applyNumberFormat="1" applyFont="1" applyBorder="1"/>
    <xf numFmtId="164" fontId="12" fillId="0" borderId="0" xfId="1" applyNumberFormat="1" applyFont="1"/>
    <xf numFmtId="165" fontId="12" fillId="0" borderId="0" xfId="1" applyNumberFormat="1" applyFont="1" applyBorder="1"/>
    <xf numFmtId="0" fontId="13" fillId="0" borderId="11" xfId="1" applyFont="1" applyFill="1" applyBorder="1" applyAlignment="1">
      <alignment horizontal="left"/>
    </xf>
    <xf numFmtId="164" fontId="12" fillId="0" borderId="0" xfId="1" applyNumberFormat="1" applyFont="1" applyBorder="1"/>
    <xf numFmtId="164" fontId="1" fillId="0" borderId="11" xfId="1" applyNumberFormat="1" applyFont="1" applyFill="1" applyBorder="1"/>
    <xf numFmtId="164" fontId="12" fillId="0" borderId="10" xfId="1" applyNumberFormat="1" applyFont="1" applyBorder="1"/>
    <xf numFmtId="164" fontId="10" fillId="0" borderId="11" xfId="1" applyNumberFormat="1" applyFont="1" applyFill="1" applyBorder="1"/>
    <xf numFmtId="164" fontId="10" fillId="4" borderId="0" xfId="1" applyNumberFormat="1" applyFont="1" applyFill="1" applyBorder="1"/>
    <xf numFmtId="164" fontId="10" fillId="3" borderId="11" xfId="1" applyNumberFormat="1" applyFont="1" applyFill="1" applyBorder="1"/>
    <xf numFmtId="0" fontId="13" fillId="0" borderId="0" xfId="1" applyFont="1" applyFill="1" applyBorder="1" applyAlignment="1">
      <alignment horizontal="left"/>
    </xf>
    <xf numFmtId="164" fontId="10" fillId="0" borderId="0" xfId="1" applyNumberFormat="1" applyFont="1" applyFill="1" applyBorder="1"/>
    <xf numFmtId="164" fontId="2" fillId="0" borderId="0" xfId="1" applyNumberFormat="1" applyFont="1"/>
    <xf numFmtId="2" fontId="1" fillId="0" borderId="0" xfId="1" applyNumberFormat="1" applyFont="1" applyAlignment="1">
      <alignment horizontal="right"/>
    </xf>
    <xf numFmtId="0" fontId="2" fillId="3" borderId="0" xfId="1" applyFont="1" applyFill="1"/>
    <xf numFmtId="2" fontId="2" fillId="3" borderId="0" xfId="1" applyNumberFormat="1" applyFont="1" applyFill="1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</cellXfs>
  <cellStyles count="3">
    <cellStyle name="Normal" xfId="0" builtinId="0"/>
    <cellStyle name="Normal 2 3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'Cálculo g PIB base 2010'!$C$6</c:f>
              <c:strCache>
                <c:ptCount val="1"/>
                <c:pt idx="0">
                  <c:v>g inter-trimest. %</c:v>
                </c:pt>
              </c:strCache>
            </c:strRef>
          </c:tx>
          <c:marker>
            <c:symbol val="none"/>
          </c:marker>
          <c:cat>
            <c:strRef>
              <c:f>'Cálculo g PIB base 2010'!$A$7:$A$72</c:f>
              <c:strCache>
                <c:ptCount val="66"/>
                <c:pt idx="0">
                  <c:v>2000-1</c:v>
                </c:pt>
                <c:pt idx="1">
                  <c:v>2000-2</c:v>
                </c:pt>
                <c:pt idx="2">
                  <c:v>2000-3</c:v>
                </c:pt>
                <c:pt idx="3">
                  <c:v>2000-4</c:v>
                </c:pt>
                <c:pt idx="4">
                  <c:v>2001-1</c:v>
                </c:pt>
                <c:pt idx="5">
                  <c:v>2001-2</c:v>
                </c:pt>
                <c:pt idx="6">
                  <c:v>2001-3</c:v>
                </c:pt>
                <c:pt idx="7">
                  <c:v>2001-4</c:v>
                </c:pt>
                <c:pt idx="8">
                  <c:v>2002-1</c:v>
                </c:pt>
                <c:pt idx="9">
                  <c:v>2002-2</c:v>
                </c:pt>
                <c:pt idx="10">
                  <c:v>2002-3</c:v>
                </c:pt>
                <c:pt idx="11">
                  <c:v>2002-4</c:v>
                </c:pt>
                <c:pt idx="12">
                  <c:v>2003-1</c:v>
                </c:pt>
                <c:pt idx="13">
                  <c:v>2003-2</c:v>
                </c:pt>
                <c:pt idx="14">
                  <c:v>2003-3</c:v>
                </c:pt>
                <c:pt idx="15">
                  <c:v>2003-4</c:v>
                </c:pt>
                <c:pt idx="16">
                  <c:v>2004-1</c:v>
                </c:pt>
                <c:pt idx="17">
                  <c:v>2004-2</c:v>
                </c:pt>
                <c:pt idx="18">
                  <c:v>2004-3</c:v>
                </c:pt>
                <c:pt idx="19">
                  <c:v>2004-4</c:v>
                </c:pt>
                <c:pt idx="20">
                  <c:v>2005-1</c:v>
                </c:pt>
                <c:pt idx="21">
                  <c:v>2005-2</c:v>
                </c:pt>
                <c:pt idx="22">
                  <c:v>2005-3</c:v>
                </c:pt>
                <c:pt idx="23">
                  <c:v>2005-4</c:v>
                </c:pt>
                <c:pt idx="24">
                  <c:v>2006-1</c:v>
                </c:pt>
                <c:pt idx="25">
                  <c:v>2006-2</c:v>
                </c:pt>
                <c:pt idx="26">
                  <c:v>2006-3</c:v>
                </c:pt>
                <c:pt idx="27">
                  <c:v>2006-4</c:v>
                </c:pt>
                <c:pt idx="28">
                  <c:v>2007-1</c:v>
                </c:pt>
                <c:pt idx="29">
                  <c:v>2007-2</c:v>
                </c:pt>
                <c:pt idx="30">
                  <c:v>2007-3</c:v>
                </c:pt>
                <c:pt idx="31">
                  <c:v>2007-4</c:v>
                </c:pt>
                <c:pt idx="32">
                  <c:v>2008-1</c:v>
                </c:pt>
                <c:pt idx="33">
                  <c:v>2008-2</c:v>
                </c:pt>
                <c:pt idx="34">
                  <c:v>2008-3</c:v>
                </c:pt>
                <c:pt idx="35">
                  <c:v>2008-4</c:v>
                </c:pt>
                <c:pt idx="36">
                  <c:v>2009-1</c:v>
                </c:pt>
                <c:pt idx="37">
                  <c:v>2009-2</c:v>
                </c:pt>
                <c:pt idx="38">
                  <c:v>2009-3</c:v>
                </c:pt>
                <c:pt idx="39">
                  <c:v>2009-4</c:v>
                </c:pt>
                <c:pt idx="40">
                  <c:v>2010-1</c:v>
                </c:pt>
                <c:pt idx="41">
                  <c:v>2010-2</c:v>
                </c:pt>
                <c:pt idx="42">
                  <c:v>2010-3</c:v>
                </c:pt>
                <c:pt idx="43">
                  <c:v>2010-4</c:v>
                </c:pt>
                <c:pt idx="44">
                  <c:v>2011-1</c:v>
                </c:pt>
                <c:pt idx="45">
                  <c:v>2011-2</c:v>
                </c:pt>
                <c:pt idx="46">
                  <c:v>2011-3</c:v>
                </c:pt>
                <c:pt idx="47">
                  <c:v>2011-4</c:v>
                </c:pt>
                <c:pt idx="48">
                  <c:v>2012-1</c:v>
                </c:pt>
                <c:pt idx="49">
                  <c:v>2012-2</c:v>
                </c:pt>
                <c:pt idx="50">
                  <c:v>2012-3</c:v>
                </c:pt>
                <c:pt idx="51">
                  <c:v>2012-4</c:v>
                </c:pt>
                <c:pt idx="52">
                  <c:v>2013-1</c:v>
                </c:pt>
                <c:pt idx="53">
                  <c:v>2013-2</c:v>
                </c:pt>
                <c:pt idx="54">
                  <c:v>2013-3</c:v>
                </c:pt>
                <c:pt idx="55">
                  <c:v>2013-4</c:v>
                </c:pt>
                <c:pt idx="56">
                  <c:v>2014-1</c:v>
                </c:pt>
                <c:pt idx="57">
                  <c:v>2014-2</c:v>
                </c:pt>
                <c:pt idx="58">
                  <c:v>2014-3</c:v>
                </c:pt>
                <c:pt idx="59">
                  <c:v>2014-4</c:v>
                </c:pt>
                <c:pt idx="60">
                  <c:v>2015-1</c:v>
                </c:pt>
                <c:pt idx="61">
                  <c:v>2015-2</c:v>
                </c:pt>
                <c:pt idx="62">
                  <c:v>2015-3</c:v>
                </c:pt>
                <c:pt idx="63">
                  <c:v>2015-4</c:v>
                </c:pt>
                <c:pt idx="64">
                  <c:v>2016-1</c:v>
                </c:pt>
                <c:pt idx="65">
                  <c:v>2016-2</c:v>
                </c:pt>
              </c:strCache>
            </c:strRef>
          </c:cat>
          <c:val>
            <c:numRef>
              <c:f>'Cálculo g PIB base 2010'!$C$7:$C$72</c:f>
              <c:numCache>
                <c:formatCode>0.0</c:formatCode>
                <c:ptCount val="66"/>
                <c:pt idx="1">
                  <c:v>1.234816659379945</c:v>
                </c:pt>
                <c:pt idx="2">
                  <c:v>1.075171903576266</c:v>
                </c:pt>
                <c:pt idx="3">
                  <c:v>1.110301967457561</c:v>
                </c:pt>
                <c:pt idx="4">
                  <c:v>0.996566646619379</c:v>
                </c:pt>
                <c:pt idx="5">
                  <c:v>0.791836407980706</c:v>
                </c:pt>
                <c:pt idx="6">
                  <c:v>1.003046682100606</c:v>
                </c:pt>
                <c:pt idx="7">
                  <c:v>0.701211812190561</c:v>
                </c:pt>
                <c:pt idx="8">
                  <c:v>0.572466254184967</c:v>
                </c:pt>
                <c:pt idx="9">
                  <c:v>0.750591968983527</c:v>
                </c:pt>
                <c:pt idx="10">
                  <c:v>0.605130121072728</c:v>
                </c:pt>
                <c:pt idx="11">
                  <c:v>0.750963510206071</c:v>
                </c:pt>
                <c:pt idx="12">
                  <c:v>0.988638091420513</c:v>
                </c:pt>
                <c:pt idx="13">
                  <c:v>0.6754514130074</c:v>
                </c:pt>
                <c:pt idx="14">
                  <c:v>0.686554076329848</c:v>
                </c:pt>
                <c:pt idx="15">
                  <c:v>1.030910435014509</c:v>
                </c:pt>
                <c:pt idx="16">
                  <c:v>0.602634395488977</c:v>
                </c:pt>
                <c:pt idx="17">
                  <c:v>0.782573270069142</c:v>
                </c:pt>
                <c:pt idx="18">
                  <c:v>1.00003185514479</c:v>
                </c:pt>
                <c:pt idx="19">
                  <c:v>0.620680279507324</c:v>
                </c:pt>
                <c:pt idx="20">
                  <c:v>1.00920683714123</c:v>
                </c:pt>
                <c:pt idx="21">
                  <c:v>1.018919893549519</c:v>
                </c:pt>
                <c:pt idx="22">
                  <c:v>0.952183220855862</c:v>
                </c:pt>
                <c:pt idx="23">
                  <c:v>1.040051205103731</c:v>
                </c:pt>
                <c:pt idx="24">
                  <c:v>1.08625441615382</c:v>
                </c:pt>
                <c:pt idx="25">
                  <c:v>1.041912796562983</c:v>
                </c:pt>
                <c:pt idx="26">
                  <c:v>0.990092969912881</c:v>
                </c:pt>
                <c:pt idx="27">
                  <c:v>0.947465070342557</c:v>
                </c:pt>
                <c:pt idx="28">
                  <c:v>1.024241717055974</c:v>
                </c:pt>
                <c:pt idx="29">
                  <c:v>0.811382054428433</c:v>
                </c:pt>
                <c:pt idx="30">
                  <c:v>0.807887330564005</c:v>
                </c:pt>
                <c:pt idx="31">
                  <c:v>0.863971588215628</c:v>
                </c:pt>
                <c:pt idx="32">
                  <c:v>0.453999996147658</c:v>
                </c:pt>
                <c:pt idx="33">
                  <c:v>0.0544562049394015</c:v>
                </c:pt>
                <c:pt idx="34">
                  <c:v>-0.752485607622777</c:v>
                </c:pt>
                <c:pt idx="35">
                  <c:v>-1.011918841811055</c:v>
                </c:pt>
                <c:pt idx="36">
                  <c:v>-1.597426639122812</c:v>
                </c:pt>
                <c:pt idx="37">
                  <c:v>-0.968682599594006</c:v>
                </c:pt>
                <c:pt idx="38">
                  <c:v>-0.309771669754377</c:v>
                </c:pt>
                <c:pt idx="39">
                  <c:v>-0.0630504363331119</c:v>
                </c:pt>
                <c:pt idx="40">
                  <c:v>0.299477596945952</c:v>
                </c:pt>
                <c:pt idx="41">
                  <c:v>0.188405027739913</c:v>
                </c:pt>
                <c:pt idx="42">
                  <c:v>0.0410892346205394</c:v>
                </c:pt>
                <c:pt idx="43">
                  <c:v>0.00119919294314652</c:v>
                </c:pt>
                <c:pt idx="44">
                  <c:v>-0.402124544686888</c:v>
                </c:pt>
                <c:pt idx="45">
                  <c:v>-0.483915794838963</c:v>
                </c:pt>
                <c:pt idx="46">
                  <c:v>-0.35288020825982</c:v>
                </c:pt>
                <c:pt idx="47">
                  <c:v>-0.523909836513414</c:v>
                </c:pt>
                <c:pt idx="48">
                  <c:v>-0.823975751657924</c:v>
                </c:pt>
                <c:pt idx="49">
                  <c:v>-0.806105066462648</c:v>
                </c:pt>
                <c:pt idx="50">
                  <c:v>-0.582093240377624</c:v>
                </c:pt>
                <c:pt idx="51">
                  <c:v>-0.952817738508616</c:v>
                </c:pt>
                <c:pt idx="52">
                  <c:v>-0.372529811309663</c:v>
                </c:pt>
                <c:pt idx="53">
                  <c:v>-0.252197639480678</c:v>
                </c:pt>
                <c:pt idx="54">
                  <c:v>0.0604353458021789</c:v>
                </c:pt>
                <c:pt idx="55">
                  <c:v>0.248775656309474</c:v>
                </c:pt>
                <c:pt idx="56">
                  <c:v>0.367497582668519</c:v>
                </c:pt>
                <c:pt idx="57">
                  <c:v>0.489147146081947</c:v>
                </c:pt>
                <c:pt idx="58">
                  <c:v>0.589633478983731</c:v>
                </c:pt>
                <c:pt idx="59">
                  <c:v>0.679512868696719</c:v>
                </c:pt>
                <c:pt idx="60">
                  <c:v>0.919117078377085</c:v>
                </c:pt>
                <c:pt idx="61">
                  <c:v>0.959691329262413</c:v>
                </c:pt>
                <c:pt idx="62">
                  <c:v>0.819703655722437</c:v>
                </c:pt>
                <c:pt idx="63">
                  <c:v>0.794868989167163</c:v>
                </c:pt>
                <c:pt idx="64">
                  <c:v>0.765693581141313</c:v>
                </c:pt>
                <c:pt idx="65">
                  <c:v>0.823231150141601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5317280"/>
        <c:axId val="1715318352"/>
      </c:lineChart>
      <c:catAx>
        <c:axId val="1715317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5318352"/>
        <c:crosses val="autoZero"/>
        <c:auto val="1"/>
        <c:lblAlgn val="ctr"/>
        <c:lblOffset val="100"/>
        <c:tickMarkSkip val="4"/>
        <c:noMultiLvlLbl val="0"/>
      </c:catAx>
      <c:valAx>
        <c:axId val="1715318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15317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 PIB %, trimestre a trimestre, </a:t>
            </a:r>
            <a:r>
              <a:rPr lang="en-US" sz="1800" b="1" i="0" u="none" strike="noStrike" baseline="0">
                <a:effectLst/>
              </a:rPr>
              <a:t>anual e interanual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'Cálculo g PIB base 2010'!$F$6</c:f>
              <c:strCache>
                <c:ptCount val="1"/>
                <c:pt idx="0">
                  <c:v>g PIB ANUAL %</c:v>
                </c:pt>
              </c:strCache>
            </c:strRef>
          </c:tx>
          <c:marker>
            <c:symbol val="none"/>
          </c:marker>
          <c:cat>
            <c:strRef>
              <c:f>'Cálculo g PIB base 2010'!$A$10:$A$72</c:f>
              <c:strCache>
                <c:ptCount val="63"/>
                <c:pt idx="0">
                  <c:v>2000-4</c:v>
                </c:pt>
                <c:pt idx="1">
                  <c:v>2001-1</c:v>
                </c:pt>
                <c:pt idx="2">
                  <c:v>2001-2</c:v>
                </c:pt>
                <c:pt idx="3">
                  <c:v>2001-3</c:v>
                </c:pt>
                <c:pt idx="4">
                  <c:v>2001-4</c:v>
                </c:pt>
                <c:pt idx="5">
                  <c:v>2002-1</c:v>
                </c:pt>
                <c:pt idx="6">
                  <c:v>2002-2</c:v>
                </c:pt>
                <c:pt idx="7">
                  <c:v>2002-3</c:v>
                </c:pt>
                <c:pt idx="8">
                  <c:v>2002-4</c:v>
                </c:pt>
                <c:pt idx="9">
                  <c:v>2003-1</c:v>
                </c:pt>
                <c:pt idx="10">
                  <c:v>2003-2</c:v>
                </c:pt>
                <c:pt idx="11">
                  <c:v>2003-3</c:v>
                </c:pt>
                <c:pt idx="12">
                  <c:v>2003-4</c:v>
                </c:pt>
                <c:pt idx="13">
                  <c:v>2004-1</c:v>
                </c:pt>
                <c:pt idx="14">
                  <c:v>2004-2</c:v>
                </c:pt>
                <c:pt idx="15">
                  <c:v>2004-3</c:v>
                </c:pt>
                <c:pt idx="16">
                  <c:v>2004-4</c:v>
                </c:pt>
                <c:pt idx="17">
                  <c:v>2005-1</c:v>
                </c:pt>
                <c:pt idx="18">
                  <c:v>2005-2</c:v>
                </c:pt>
                <c:pt idx="19">
                  <c:v>2005-3</c:v>
                </c:pt>
                <c:pt idx="20">
                  <c:v>2005-4</c:v>
                </c:pt>
                <c:pt idx="21">
                  <c:v>2006-1</c:v>
                </c:pt>
                <c:pt idx="22">
                  <c:v>2006-2</c:v>
                </c:pt>
                <c:pt idx="23">
                  <c:v>2006-3</c:v>
                </c:pt>
                <c:pt idx="24">
                  <c:v>2006-4</c:v>
                </c:pt>
                <c:pt idx="25">
                  <c:v>2007-1</c:v>
                </c:pt>
                <c:pt idx="26">
                  <c:v>2007-2</c:v>
                </c:pt>
                <c:pt idx="27">
                  <c:v>2007-3</c:v>
                </c:pt>
                <c:pt idx="28">
                  <c:v>2007-4</c:v>
                </c:pt>
                <c:pt idx="29">
                  <c:v>2008-1</c:v>
                </c:pt>
                <c:pt idx="30">
                  <c:v>2008-2</c:v>
                </c:pt>
                <c:pt idx="31">
                  <c:v>2008-3</c:v>
                </c:pt>
                <c:pt idx="32">
                  <c:v>2008-4</c:v>
                </c:pt>
                <c:pt idx="33">
                  <c:v>2009-1</c:v>
                </c:pt>
                <c:pt idx="34">
                  <c:v>2009-2</c:v>
                </c:pt>
                <c:pt idx="35">
                  <c:v>2009-3</c:v>
                </c:pt>
                <c:pt idx="36">
                  <c:v>2009-4</c:v>
                </c:pt>
                <c:pt idx="37">
                  <c:v>2010-1</c:v>
                </c:pt>
                <c:pt idx="38">
                  <c:v>2010-2</c:v>
                </c:pt>
                <c:pt idx="39">
                  <c:v>2010-3</c:v>
                </c:pt>
                <c:pt idx="40">
                  <c:v>2010-4</c:v>
                </c:pt>
                <c:pt idx="41">
                  <c:v>2011-1</c:v>
                </c:pt>
                <c:pt idx="42">
                  <c:v>2011-2</c:v>
                </c:pt>
                <c:pt idx="43">
                  <c:v>2011-3</c:v>
                </c:pt>
                <c:pt idx="44">
                  <c:v>2011-4</c:v>
                </c:pt>
                <c:pt idx="45">
                  <c:v>2012-1</c:v>
                </c:pt>
                <c:pt idx="46">
                  <c:v>2012-2</c:v>
                </c:pt>
                <c:pt idx="47">
                  <c:v>2012-3</c:v>
                </c:pt>
                <c:pt idx="48">
                  <c:v>2012-4</c:v>
                </c:pt>
                <c:pt idx="49">
                  <c:v>2013-1</c:v>
                </c:pt>
                <c:pt idx="50">
                  <c:v>2013-2</c:v>
                </c:pt>
                <c:pt idx="51">
                  <c:v>2013-3</c:v>
                </c:pt>
                <c:pt idx="52">
                  <c:v>2013-4</c:v>
                </c:pt>
                <c:pt idx="53">
                  <c:v>2014-1</c:v>
                </c:pt>
                <c:pt idx="54">
                  <c:v>2014-2</c:v>
                </c:pt>
                <c:pt idx="55">
                  <c:v>2014-3</c:v>
                </c:pt>
                <c:pt idx="56">
                  <c:v>2014-4</c:v>
                </c:pt>
                <c:pt idx="57">
                  <c:v>2015-1</c:v>
                </c:pt>
                <c:pt idx="58">
                  <c:v>2015-2</c:v>
                </c:pt>
                <c:pt idx="59">
                  <c:v>2015-3</c:v>
                </c:pt>
                <c:pt idx="60">
                  <c:v>2015-4</c:v>
                </c:pt>
                <c:pt idx="61">
                  <c:v>2016-1</c:v>
                </c:pt>
                <c:pt idx="62">
                  <c:v>2016-2</c:v>
                </c:pt>
              </c:strCache>
            </c:strRef>
          </c:cat>
          <c:val>
            <c:numRef>
              <c:f>'Cálculo g PIB base 2010'!$F$10:$F$72</c:f>
              <c:numCache>
                <c:formatCode>General</c:formatCode>
                <c:ptCount val="63"/>
                <c:pt idx="4" formatCode="0.0">
                  <c:v>4.00106482512117</c:v>
                </c:pt>
                <c:pt idx="5" formatCode="0.0">
                  <c:v>3.654254134833135</c:v>
                </c:pt>
                <c:pt idx="6" formatCode="0.0">
                  <c:v>3.411702213299317</c:v>
                </c:pt>
                <c:pt idx="7" formatCode="0.0">
                  <c:v>3.086536446364008</c:v>
                </c:pt>
                <c:pt idx="8" formatCode="0.0">
                  <c:v>2.879830290743257</c:v>
                </c:pt>
                <c:pt idx="9" formatCode="0.0">
                  <c:v>2.888477374935805</c:v>
                </c:pt>
                <c:pt idx="10" formatCode="0.0">
                  <c:v>2.887949959499703</c:v>
                </c:pt>
                <c:pt idx="11" formatCode="0.0">
                  <c:v>3.008153802617852</c:v>
                </c:pt>
                <c:pt idx="12" formatCode="0.0">
                  <c:v>3.187549177999926</c:v>
                </c:pt>
                <c:pt idx="13" formatCode="0.0">
                  <c:v>3.16123003747495</c:v>
                </c:pt>
                <c:pt idx="14" formatCode="0.0">
                  <c:v>3.181751614161476</c:v>
                </c:pt>
                <c:pt idx="15" formatCode="0.0">
                  <c:v>3.262796301462711</c:v>
                </c:pt>
                <c:pt idx="16" formatCode="0.0">
                  <c:v>3.166747320106156</c:v>
                </c:pt>
                <c:pt idx="17" formatCode="0.0">
                  <c:v>3.27370247531833</c:v>
                </c:pt>
                <c:pt idx="18" formatCode="0.0">
                  <c:v>3.414277671289501</c:v>
                </c:pt>
                <c:pt idx="19" formatCode="0.0">
                  <c:v>3.462727885875072</c:v>
                </c:pt>
                <c:pt idx="20" formatCode="0.0">
                  <c:v>3.723064895731132</c:v>
                </c:pt>
                <c:pt idx="21" formatCode="0.0">
                  <c:v>3.899340488141223</c:v>
                </c:pt>
                <c:pt idx="22" formatCode="0.0">
                  <c:v>4.020743351784217</c:v>
                </c:pt>
                <c:pt idx="23" formatCode="0.0">
                  <c:v>4.16309533823187</c:v>
                </c:pt>
                <c:pt idx="24" formatCode="0.0">
                  <c:v>4.174137943756961</c:v>
                </c:pt>
                <c:pt idx="25" formatCode="0.0">
                  <c:v>4.14948551096086</c:v>
                </c:pt>
                <c:pt idx="26" formatCode="0.0">
                  <c:v>4.05900667145549</c:v>
                </c:pt>
                <c:pt idx="27" formatCode="0.0">
                  <c:v>3.912429053682831</c:v>
                </c:pt>
                <c:pt idx="28" formatCode="0.0">
                  <c:v>3.768909118092667</c:v>
                </c:pt>
                <c:pt idx="29" formatCode="0.0">
                  <c:v>3.494017004960814</c:v>
                </c:pt>
                <c:pt idx="30" formatCode="0.0">
                  <c:v>3.083928021994397</c:v>
                </c:pt>
                <c:pt idx="31" formatCode="0.0">
                  <c:v>2.322988881702415</c:v>
                </c:pt>
                <c:pt idx="32" formatCode="0.0">
                  <c:v>1.115921073706527</c:v>
                </c:pt>
                <c:pt idx="33" formatCode="0.0">
                  <c:v>-0.446444561687132</c:v>
                </c:pt>
                <c:pt idx="34" formatCode="0.0">
                  <c:v>-2.05463789528515</c:v>
                </c:pt>
                <c:pt idx="35" formatCode="0.0">
                  <c:v>-3.158292693419829</c:v>
                </c:pt>
                <c:pt idx="36" formatCode="0.0">
                  <c:v>-3.573807700069209</c:v>
                </c:pt>
                <c:pt idx="37" formatCode="0.0">
                  <c:v>-3.029050696809765</c:v>
                </c:pt>
                <c:pt idx="38" formatCode="0.0">
                  <c:v>-1.940920824723613</c:v>
                </c:pt>
                <c:pt idx="39" formatCode="0.0">
                  <c:v>-0.858829564584218</c:v>
                </c:pt>
                <c:pt idx="40" formatCode="0.0">
                  <c:v>0.013851915027252</c:v>
                </c:pt>
                <c:pt idx="41" formatCode="0.0">
                  <c:v>0.234373511506325</c:v>
                </c:pt>
                <c:pt idx="42" formatCode="0.0">
                  <c:v>-0.00536331308390592</c:v>
                </c:pt>
                <c:pt idx="43" formatCode="0.0">
                  <c:v>-0.430418582948078</c:v>
                </c:pt>
                <c:pt idx="44" formatCode="0.0">
                  <c:v>-1.000099749975081</c:v>
                </c:pt>
                <c:pt idx="45" formatCode="0.0">
                  <c:v>-1.497793676832604</c:v>
                </c:pt>
                <c:pt idx="46" formatCode="0.0">
                  <c:v>-1.907361592157319</c:v>
                </c:pt>
                <c:pt idx="47" formatCode="0.0">
                  <c:v>-2.276165914355721</c:v>
                </c:pt>
                <c:pt idx="48" formatCode="0.0">
                  <c:v>-2.620279762838196</c:v>
                </c:pt>
                <c:pt idx="49" formatCode="0.0">
                  <c:v>-2.75139999923828</c:v>
                </c:pt>
                <c:pt idx="50" formatCode="0.0">
                  <c:v>-2.668919574955597</c:v>
                </c:pt>
                <c:pt idx="51" formatCode="0.0">
                  <c:v>-2.372454551558834</c:v>
                </c:pt>
                <c:pt idx="52" formatCode="0.0">
                  <c:v>-1.672019903356492</c:v>
                </c:pt>
                <c:pt idx="53" formatCode="0.0">
                  <c:v>-0.894326264466561</c:v>
                </c:pt>
                <c:pt idx="54" formatCode="0.0">
                  <c:v>-0.064106249414253</c:v>
                </c:pt>
                <c:pt idx="55" formatCode="0.0">
                  <c:v>0.744208476403041</c:v>
                </c:pt>
                <c:pt idx="56" formatCode="0.0">
                  <c:v>1.360714834837795</c:v>
                </c:pt>
                <c:pt idx="57" formatCode="0.0">
                  <c:v>1.932039809462127</c:v>
                </c:pt>
                <c:pt idx="58" formatCode="0.0">
                  <c:v>2.436496860009774</c:v>
                </c:pt>
                <c:pt idx="59" formatCode="0.0">
                  <c:v>2.86556852700659</c:v>
                </c:pt>
                <c:pt idx="60" formatCode="0.0">
                  <c:v>3.214173461082925</c:v>
                </c:pt>
                <c:pt idx="61" formatCode="0.0">
                  <c:v>3.382270425009115</c:v>
                </c:pt>
                <c:pt idx="62" formatCode="0.0">
                  <c:v>3.39525999118373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'Cálculo g PIB base 2010'!$D$6</c:f>
              <c:strCache>
                <c:ptCount val="1"/>
                <c:pt idx="0">
                  <c:v>g inter-anual %</c:v>
                </c:pt>
              </c:strCache>
            </c:strRef>
          </c:tx>
          <c:marker>
            <c:symbol val="none"/>
          </c:marker>
          <c:cat>
            <c:strRef>
              <c:f>'Cálculo g PIB base 2010'!$A$10:$A$72</c:f>
              <c:strCache>
                <c:ptCount val="63"/>
                <c:pt idx="0">
                  <c:v>2000-4</c:v>
                </c:pt>
                <c:pt idx="1">
                  <c:v>2001-1</c:v>
                </c:pt>
                <c:pt idx="2">
                  <c:v>2001-2</c:v>
                </c:pt>
                <c:pt idx="3">
                  <c:v>2001-3</c:v>
                </c:pt>
                <c:pt idx="4">
                  <c:v>2001-4</c:v>
                </c:pt>
                <c:pt idx="5">
                  <c:v>2002-1</c:v>
                </c:pt>
                <c:pt idx="6">
                  <c:v>2002-2</c:v>
                </c:pt>
                <c:pt idx="7">
                  <c:v>2002-3</c:v>
                </c:pt>
                <c:pt idx="8">
                  <c:v>2002-4</c:v>
                </c:pt>
                <c:pt idx="9">
                  <c:v>2003-1</c:v>
                </c:pt>
                <c:pt idx="10">
                  <c:v>2003-2</c:v>
                </c:pt>
                <c:pt idx="11">
                  <c:v>2003-3</c:v>
                </c:pt>
                <c:pt idx="12">
                  <c:v>2003-4</c:v>
                </c:pt>
                <c:pt idx="13">
                  <c:v>2004-1</c:v>
                </c:pt>
                <c:pt idx="14">
                  <c:v>2004-2</c:v>
                </c:pt>
                <c:pt idx="15">
                  <c:v>2004-3</c:v>
                </c:pt>
                <c:pt idx="16">
                  <c:v>2004-4</c:v>
                </c:pt>
                <c:pt idx="17">
                  <c:v>2005-1</c:v>
                </c:pt>
                <c:pt idx="18">
                  <c:v>2005-2</c:v>
                </c:pt>
                <c:pt idx="19">
                  <c:v>2005-3</c:v>
                </c:pt>
                <c:pt idx="20">
                  <c:v>2005-4</c:v>
                </c:pt>
                <c:pt idx="21">
                  <c:v>2006-1</c:v>
                </c:pt>
                <c:pt idx="22">
                  <c:v>2006-2</c:v>
                </c:pt>
                <c:pt idx="23">
                  <c:v>2006-3</c:v>
                </c:pt>
                <c:pt idx="24">
                  <c:v>2006-4</c:v>
                </c:pt>
                <c:pt idx="25">
                  <c:v>2007-1</c:v>
                </c:pt>
                <c:pt idx="26">
                  <c:v>2007-2</c:v>
                </c:pt>
                <c:pt idx="27">
                  <c:v>2007-3</c:v>
                </c:pt>
                <c:pt idx="28">
                  <c:v>2007-4</c:v>
                </c:pt>
                <c:pt idx="29">
                  <c:v>2008-1</c:v>
                </c:pt>
                <c:pt idx="30">
                  <c:v>2008-2</c:v>
                </c:pt>
                <c:pt idx="31">
                  <c:v>2008-3</c:v>
                </c:pt>
                <c:pt idx="32">
                  <c:v>2008-4</c:v>
                </c:pt>
                <c:pt idx="33">
                  <c:v>2009-1</c:v>
                </c:pt>
                <c:pt idx="34">
                  <c:v>2009-2</c:v>
                </c:pt>
                <c:pt idx="35">
                  <c:v>2009-3</c:v>
                </c:pt>
                <c:pt idx="36">
                  <c:v>2009-4</c:v>
                </c:pt>
                <c:pt idx="37">
                  <c:v>2010-1</c:v>
                </c:pt>
                <c:pt idx="38">
                  <c:v>2010-2</c:v>
                </c:pt>
                <c:pt idx="39">
                  <c:v>2010-3</c:v>
                </c:pt>
                <c:pt idx="40">
                  <c:v>2010-4</c:v>
                </c:pt>
                <c:pt idx="41">
                  <c:v>2011-1</c:v>
                </c:pt>
                <c:pt idx="42">
                  <c:v>2011-2</c:v>
                </c:pt>
                <c:pt idx="43">
                  <c:v>2011-3</c:v>
                </c:pt>
                <c:pt idx="44">
                  <c:v>2011-4</c:v>
                </c:pt>
                <c:pt idx="45">
                  <c:v>2012-1</c:v>
                </c:pt>
                <c:pt idx="46">
                  <c:v>2012-2</c:v>
                </c:pt>
                <c:pt idx="47">
                  <c:v>2012-3</c:v>
                </c:pt>
                <c:pt idx="48">
                  <c:v>2012-4</c:v>
                </c:pt>
                <c:pt idx="49">
                  <c:v>2013-1</c:v>
                </c:pt>
                <c:pt idx="50">
                  <c:v>2013-2</c:v>
                </c:pt>
                <c:pt idx="51">
                  <c:v>2013-3</c:v>
                </c:pt>
                <c:pt idx="52">
                  <c:v>2013-4</c:v>
                </c:pt>
                <c:pt idx="53">
                  <c:v>2014-1</c:v>
                </c:pt>
                <c:pt idx="54">
                  <c:v>2014-2</c:v>
                </c:pt>
                <c:pt idx="55">
                  <c:v>2014-3</c:v>
                </c:pt>
                <c:pt idx="56">
                  <c:v>2014-4</c:v>
                </c:pt>
                <c:pt idx="57">
                  <c:v>2015-1</c:v>
                </c:pt>
                <c:pt idx="58">
                  <c:v>2015-2</c:v>
                </c:pt>
                <c:pt idx="59">
                  <c:v>2015-3</c:v>
                </c:pt>
                <c:pt idx="60">
                  <c:v>2015-4</c:v>
                </c:pt>
                <c:pt idx="61">
                  <c:v>2016-1</c:v>
                </c:pt>
                <c:pt idx="62">
                  <c:v>2016-2</c:v>
                </c:pt>
              </c:strCache>
            </c:strRef>
          </c:cat>
          <c:val>
            <c:numRef>
              <c:f>'Cálculo g PIB base 2010'!$D$10:$D$72</c:f>
              <c:numCache>
                <c:formatCode>0.0</c:formatCode>
                <c:ptCount val="63"/>
                <c:pt idx="1">
                  <c:v>4.49040368518765</c:v>
                </c:pt>
                <c:pt idx="2">
                  <c:v>4.033177734465476</c:v>
                </c:pt>
                <c:pt idx="3">
                  <c:v>3.958941739179989</c:v>
                </c:pt>
                <c:pt idx="4">
                  <c:v>3.538326047307527</c:v>
                </c:pt>
                <c:pt idx="5">
                  <c:v>3.103552409285681</c:v>
                </c:pt>
                <c:pt idx="6">
                  <c:v>3.061362006478396</c:v>
                </c:pt>
                <c:pt idx="7">
                  <c:v>2.655336405354292</c:v>
                </c:pt>
                <c:pt idx="8">
                  <c:v>2.706053543754217</c:v>
                </c:pt>
                <c:pt idx="9">
                  <c:v>3.131054228240648</c:v>
                </c:pt>
                <c:pt idx="10">
                  <c:v>3.054138305448872</c:v>
                </c:pt>
                <c:pt idx="11">
                  <c:v>3.137544345840104</c:v>
                </c:pt>
                <c:pt idx="12">
                  <c:v>3.424122631207926</c:v>
                </c:pt>
                <c:pt idx="13">
                  <c:v>3.028809907533181</c:v>
                </c:pt>
                <c:pt idx="14">
                  <c:v>3.138435812292029</c:v>
                </c:pt>
                <c:pt idx="15">
                  <c:v>3.459547286068076</c:v>
                </c:pt>
                <c:pt idx="16">
                  <c:v>3.039455791404522</c:v>
                </c:pt>
                <c:pt idx="17">
                  <c:v>3.455876329289631</c:v>
                </c:pt>
                <c:pt idx="18">
                  <c:v>3.698492153199084</c:v>
                </c:pt>
                <c:pt idx="19">
                  <c:v>3.649365126838666</c:v>
                </c:pt>
                <c:pt idx="20">
                  <c:v>4.081359127177153</c:v>
                </c:pt>
                <c:pt idx="21">
                  <c:v>4.160750075707398</c:v>
                </c:pt>
                <c:pt idx="22">
                  <c:v>4.184458090273613</c:v>
                </c:pt>
                <c:pt idx="23">
                  <c:v>4.223581629119755</c:v>
                </c:pt>
                <c:pt idx="24">
                  <c:v>4.128078326628182</c:v>
                </c:pt>
                <c:pt idx="25">
                  <c:v>4.064199580440575</c:v>
                </c:pt>
                <c:pt idx="26">
                  <c:v>3.826773382787141</c:v>
                </c:pt>
                <c:pt idx="27">
                  <c:v>3.639449823917085</c:v>
                </c:pt>
                <c:pt idx="28">
                  <c:v>3.553729805633421</c:v>
                </c:pt>
                <c:pt idx="29">
                  <c:v>2.969210129096522</c:v>
                </c:pt>
                <c:pt idx="30">
                  <c:v>2.196082578815517</c:v>
                </c:pt>
                <c:pt idx="31">
                  <c:v>0.614222211860516</c:v>
                </c:pt>
                <c:pt idx="32">
                  <c:v>-1.257023324081263</c:v>
                </c:pt>
                <c:pt idx="33">
                  <c:v>-3.273508206780185</c:v>
                </c:pt>
                <c:pt idx="34">
                  <c:v>-4.262615848096218</c:v>
                </c:pt>
                <c:pt idx="35">
                  <c:v>-3.835559567658375</c:v>
                </c:pt>
                <c:pt idx="36">
                  <c:v>-2.913757688188712</c:v>
                </c:pt>
                <c:pt idx="37">
                  <c:v>-1.042228336716577</c:v>
                </c:pt>
                <c:pt idx="38">
                  <c:v>0.113999977980694</c:v>
                </c:pt>
                <c:pt idx="39">
                  <c:v>0.466352351540311</c:v>
                </c:pt>
                <c:pt idx="40">
                  <c:v>0.530942334739803</c:v>
                </c:pt>
                <c:pt idx="41">
                  <c:v>-0.172278919570779</c:v>
                </c:pt>
                <c:pt idx="42">
                  <c:v>-0.842179349010552</c:v>
                </c:pt>
                <c:pt idx="43">
                  <c:v>-1.232670412812187</c:v>
                </c:pt>
                <c:pt idx="44">
                  <c:v>-1.751300359253904</c:v>
                </c:pt>
                <c:pt idx="45">
                  <c:v>-2.167437072384692</c:v>
                </c:pt>
                <c:pt idx="46">
                  <c:v>-2.484175843232472</c:v>
                </c:pt>
                <c:pt idx="47">
                  <c:v>-2.7084863680239</c:v>
                </c:pt>
                <c:pt idx="48">
                  <c:v>-3.127975100695712</c:v>
                </c:pt>
                <c:pt idx="49">
                  <c:v>-2.687016888208804</c:v>
                </c:pt>
                <c:pt idx="50">
                  <c:v>-2.143612638143744</c:v>
                </c:pt>
                <c:pt idx="51">
                  <c:v>-1.511176005050074</c:v>
                </c:pt>
                <c:pt idx="52">
                  <c:v>-0.31635634765389</c:v>
                </c:pt>
                <c:pt idx="53">
                  <c:v>0.424088299736836</c:v>
                </c:pt>
                <c:pt idx="54">
                  <c:v>1.170459372021804</c:v>
                </c:pt>
                <c:pt idx="55">
                  <c:v>1.705528183663163</c:v>
                </c:pt>
                <c:pt idx="56">
                  <c:v>2.142524599902673</c:v>
                </c:pt>
                <c:pt idx="57">
                  <c:v>2.703899639305129</c:v>
                </c:pt>
                <c:pt idx="58">
                  <c:v>3.184814483720855</c:v>
                </c:pt>
                <c:pt idx="59">
                  <c:v>3.420820398882873</c:v>
                </c:pt>
                <c:pt idx="60">
                  <c:v>3.539317442394041</c:v>
                </c:pt>
                <c:pt idx="61">
                  <c:v>3.381910554152245</c:v>
                </c:pt>
                <c:pt idx="62">
                  <c:v>3.242176430104049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4253360"/>
        <c:axId val="1714255568"/>
      </c:lineChart>
      <c:catAx>
        <c:axId val="1714253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425556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714255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1425336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148689</xdr:colOff>
      <xdr:row>91</xdr:row>
      <xdr:rowOff>25607</xdr:rowOff>
    </xdr:from>
    <xdr:to>
      <xdr:col>9</xdr:col>
      <xdr:colOff>117763</xdr:colOff>
      <xdr:row>114</xdr:row>
      <xdr:rowOff>55418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123082</xdr:colOff>
      <xdr:row>115</xdr:row>
      <xdr:rowOff>124690</xdr:rowOff>
    </xdr:from>
    <xdr:to>
      <xdr:col>8</xdr:col>
      <xdr:colOff>665017</xdr:colOff>
      <xdr:row>148</xdr:row>
      <xdr:rowOff>13853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6"/>
  <sheetViews>
    <sheetView tabSelected="1" topLeftCell="A2" zoomScale="145" zoomScaleNormal="145" zoomScalePageLayoutView="145" workbookViewId="0">
      <selection activeCell="F74" sqref="F74"/>
    </sheetView>
  </sheetViews>
  <sheetFormatPr baseColWidth="10" defaultColWidth="13.25" defaultRowHeight="11" outlineLevelRow="1" outlineLevelCol="1" x14ac:dyDescent="0.15"/>
  <cols>
    <col min="1" max="1" width="9" style="2" customWidth="1"/>
    <col min="2" max="2" width="8.75" style="2" customWidth="1"/>
    <col min="3" max="3" width="9.75" style="2" customWidth="1"/>
    <col min="4" max="5" width="11.5" style="2" customWidth="1"/>
    <col min="6" max="6" width="9.75" style="2" customWidth="1"/>
    <col min="7" max="7" width="12.25" style="2" customWidth="1" outlineLevel="1"/>
    <col min="8" max="9" width="13.25" style="2" customWidth="1" outlineLevel="1"/>
    <col min="10" max="25" width="8.5" style="2" customWidth="1"/>
    <col min="26" max="16384" width="13.25" style="2"/>
  </cols>
  <sheetData>
    <row r="1" spans="1:10" ht="12" customHeight="1" x14ac:dyDescent="0.15">
      <c r="A1" s="1" t="s">
        <v>0</v>
      </c>
      <c r="G1" s="2" t="s">
        <v>1</v>
      </c>
    </row>
    <row r="2" spans="1:10" ht="12" customHeight="1" x14ac:dyDescent="0.15">
      <c r="A2" s="1" t="s">
        <v>2</v>
      </c>
      <c r="H2" s="3" t="s">
        <v>3</v>
      </c>
      <c r="I2" s="3"/>
    </row>
    <row r="3" spans="1:10" ht="12" customHeight="1" x14ac:dyDescent="0.15">
      <c r="A3" s="1"/>
    </row>
    <row r="4" spans="1:10" ht="12" customHeight="1" x14ac:dyDescent="0.15">
      <c r="B4" s="52" t="s">
        <v>4</v>
      </c>
      <c r="C4" s="53"/>
      <c r="D4" s="54"/>
      <c r="E4" s="52" t="s">
        <v>5</v>
      </c>
      <c r="F4" s="54"/>
      <c r="G4" s="55" t="s">
        <v>6</v>
      </c>
      <c r="H4" s="56"/>
      <c r="I4" s="4"/>
    </row>
    <row r="5" spans="1:10" ht="12" customHeight="1" x14ac:dyDescent="0.15"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/>
    </row>
    <row r="6" spans="1:10" ht="39.75" customHeight="1" x14ac:dyDescent="0.15">
      <c r="B6" s="7" t="s">
        <v>14</v>
      </c>
      <c r="C6" s="8" t="s">
        <v>15</v>
      </c>
      <c r="D6" s="9" t="s">
        <v>16</v>
      </c>
      <c r="E6" s="7" t="s">
        <v>17</v>
      </c>
      <c r="F6" s="9" t="s">
        <v>18</v>
      </c>
      <c r="G6" s="8" t="s">
        <v>19</v>
      </c>
      <c r="H6" s="9" t="s">
        <v>20</v>
      </c>
      <c r="I6" s="7" t="s">
        <v>21</v>
      </c>
    </row>
    <row r="7" spans="1:10" ht="12.75" customHeight="1" x14ac:dyDescent="0.15">
      <c r="A7" s="10" t="s">
        <v>22</v>
      </c>
      <c r="B7" s="11">
        <v>78.910499999999999</v>
      </c>
      <c r="C7" s="12"/>
      <c r="D7" s="13"/>
      <c r="E7" s="14"/>
      <c r="F7" s="13"/>
      <c r="H7" s="15"/>
      <c r="I7" s="16">
        <v>77.230360000000005</v>
      </c>
    </row>
    <row r="8" spans="1:10" outlineLevel="1" x14ac:dyDescent="0.15">
      <c r="A8" s="10" t="s">
        <v>23</v>
      </c>
      <c r="B8" s="11">
        <v>79.884900000000002</v>
      </c>
      <c r="C8" s="17">
        <f t="shared" ref="C8:C71" si="0">(B8/B7-1)*100</f>
        <v>1.2348166593799448</v>
      </c>
      <c r="D8" s="13"/>
      <c r="E8" s="14"/>
      <c r="F8" s="13"/>
      <c r="H8" s="13"/>
      <c r="I8" s="16">
        <v>78.051389999999998</v>
      </c>
    </row>
    <row r="9" spans="1:10" outlineLevel="1" x14ac:dyDescent="0.15">
      <c r="A9" s="10" t="s">
        <v>24</v>
      </c>
      <c r="B9" s="11">
        <v>80.743799999999993</v>
      </c>
      <c r="C9" s="17">
        <f t="shared" si="0"/>
        <v>1.0751719035762664</v>
      </c>
      <c r="D9" s="13"/>
      <c r="E9" s="14"/>
      <c r="F9" s="13"/>
      <c r="H9" s="13"/>
      <c r="I9" s="16">
        <v>78.655150000000006</v>
      </c>
    </row>
    <row r="10" spans="1:10" outlineLevel="1" x14ac:dyDescent="0.15">
      <c r="A10" s="10" t="s">
        <v>25</v>
      </c>
      <c r="B10" s="11">
        <v>81.640299999999996</v>
      </c>
      <c r="C10" s="17">
        <f t="shared" si="0"/>
        <v>1.1103019674575609</v>
      </c>
      <c r="D10" s="13"/>
      <c r="E10" s="18">
        <f t="shared" ref="E10:E73" si="1">B10+B9+B8+B7</f>
        <v>321.17950000000002</v>
      </c>
      <c r="F10" s="13"/>
      <c r="H10" s="13"/>
      <c r="I10" s="16">
        <v>79.609099999999998</v>
      </c>
    </row>
    <row r="11" spans="1:10" outlineLevel="1" x14ac:dyDescent="0.15">
      <c r="A11" s="10" t="s">
        <v>26</v>
      </c>
      <c r="B11" s="11">
        <v>82.453900000000004</v>
      </c>
      <c r="C11" s="17">
        <f t="shared" si="0"/>
        <v>0.99656664661937899</v>
      </c>
      <c r="D11" s="19">
        <f>(B11/B7-1)*100</f>
        <v>4.4904036851876494</v>
      </c>
      <c r="E11" s="18">
        <f t="shared" si="1"/>
        <v>324.72289999999998</v>
      </c>
      <c r="F11" s="13"/>
      <c r="H11" s="13"/>
      <c r="I11" s="16">
        <v>80.32593</v>
      </c>
      <c r="J11" s="20"/>
    </row>
    <row r="12" spans="1:10" outlineLevel="1" x14ac:dyDescent="0.15">
      <c r="A12" s="10" t="s">
        <v>27</v>
      </c>
      <c r="B12" s="11">
        <v>83.106800000000007</v>
      </c>
      <c r="C12" s="17">
        <f t="shared" si="0"/>
        <v>0.79183640798070609</v>
      </c>
      <c r="D12" s="19">
        <f t="shared" ref="D12:D74" si="2">(B12/B8-1)*100</f>
        <v>4.0331777344654762</v>
      </c>
      <c r="E12" s="18">
        <f t="shared" si="1"/>
        <v>327.94479999999999</v>
      </c>
      <c r="F12" s="13"/>
      <c r="H12" s="13"/>
      <c r="I12" s="16">
        <v>80.862300000000005</v>
      </c>
      <c r="J12" s="20"/>
    </row>
    <row r="13" spans="1:10" outlineLevel="1" x14ac:dyDescent="0.15">
      <c r="A13" s="10" t="s">
        <v>28</v>
      </c>
      <c r="B13" s="11">
        <v>83.940399999999997</v>
      </c>
      <c r="C13" s="17">
        <f t="shared" si="0"/>
        <v>1.0030466821006057</v>
      </c>
      <c r="D13" s="19">
        <f t="shared" si="2"/>
        <v>3.9589417391799886</v>
      </c>
      <c r="E13" s="18">
        <f t="shared" si="1"/>
        <v>331.14139999999998</v>
      </c>
      <c r="F13" s="13"/>
      <c r="H13" s="13"/>
      <c r="I13" s="16">
        <v>81.726979999999998</v>
      </c>
      <c r="J13" s="20"/>
    </row>
    <row r="14" spans="1:10" outlineLevel="1" x14ac:dyDescent="0.15">
      <c r="A14" s="10" t="s">
        <v>29</v>
      </c>
      <c r="B14" s="11">
        <v>84.528999999999996</v>
      </c>
      <c r="C14" s="17">
        <f t="shared" si="0"/>
        <v>0.70121181219056083</v>
      </c>
      <c r="D14" s="19">
        <f t="shared" si="2"/>
        <v>3.5383260473075273</v>
      </c>
      <c r="E14" s="18">
        <f t="shared" si="1"/>
        <v>334.03010000000006</v>
      </c>
      <c r="F14" s="21">
        <f t="shared" ref="F14:F65" si="3">(E14/E10-1)*100</f>
        <v>4.00106482512117</v>
      </c>
      <c r="G14" s="20">
        <f t="shared" ref="G14:G74" si="4">C14+C13+C12+C11</f>
        <v>3.4926615488912516</v>
      </c>
      <c r="H14" s="19">
        <f t="shared" ref="H14:H74" si="5">(D14+D13+D12+D11)/4</f>
        <v>4.0052123015351597</v>
      </c>
      <c r="I14" s="16">
        <v>82.136150000000001</v>
      </c>
      <c r="J14" s="20"/>
    </row>
    <row r="15" spans="1:10" outlineLevel="1" x14ac:dyDescent="0.15">
      <c r="A15" s="10" t="s">
        <v>30</v>
      </c>
      <c r="B15" s="11">
        <v>85.012900000000002</v>
      </c>
      <c r="C15" s="17">
        <f t="shared" si="0"/>
        <v>0.57246625418496677</v>
      </c>
      <c r="D15" s="19">
        <f t="shared" si="2"/>
        <v>3.1035524092856814</v>
      </c>
      <c r="E15" s="18">
        <f t="shared" si="1"/>
        <v>336.58910000000003</v>
      </c>
      <c r="F15" s="19">
        <f t="shared" si="3"/>
        <v>3.6542541348331348</v>
      </c>
      <c r="G15" s="20">
        <f t="shared" si="4"/>
        <v>3.0685611564568394</v>
      </c>
      <c r="H15" s="19">
        <f t="shared" si="5"/>
        <v>3.6584994825596686</v>
      </c>
      <c r="I15" s="16">
        <v>82.556079999999994</v>
      </c>
      <c r="J15" s="20"/>
    </row>
    <row r="16" spans="1:10" outlineLevel="1" x14ac:dyDescent="0.15">
      <c r="A16" s="10" t="s">
        <v>31</v>
      </c>
      <c r="B16" s="11">
        <v>85.650999999999996</v>
      </c>
      <c r="C16" s="17">
        <f t="shared" si="0"/>
        <v>0.7505919689835272</v>
      </c>
      <c r="D16" s="19">
        <f t="shared" si="2"/>
        <v>3.0613620064783964</v>
      </c>
      <c r="E16" s="18">
        <f t="shared" si="1"/>
        <v>339.13330000000002</v>
      </c>
      <c r="F16" s="19">
        <f t="shared" si="3"/>
        <v>3.4117022132993169</v>
      </c>
      <c r="G16" s="20">
        <f t="shared" si="4"/>
        <v>3.0273167174596605</v>
      </c>
      <c r="H16" s="19">
        <f t="shared" si="5"/>
        <v>3.4155455505628982</v>
      </c>
      <c r="I16" s="16">
        <v>83.284949999999995</v>
      </c>
      <c r="J16" s="20"/>
    </row>
    <row r="17" spans="1:10" outlineLevel="1" x14ac:dyDescent="0.15">
      <c r="A17" s="10" t="s">
        <v>32</v>
      </c>
      <c r="B17" s="11">
        <v>86.169300000000007</v>
      </c>
      <c r="C17" s="17">
        <f t="shared" si="0"/>
        <v>0.60513012107272779</v>
      </c>
      <c r="D17" s="19">
        <f t="shared" si="2"/>
        <v>2.6553364053542916</v>
      </c>
      <c r="E17" s="18">
        <f t="shared" si="1"/>
        <v>341.36220000000003</v>
      </c>
      <c r="F17" s="19">
        <f t="shared" si="3"/>
        <v>3.0865364463640077</v>
      </c>
      <c r="G17" s="20">
        <f t="shared" si="4"/>
        <v>2.6294001564317826</v>
      </c>
      <c r="H17" s="19">
        <f t="shared" si="5"/>
        <v>3.089644217106474</v>
      </c>
      <c r="I17" s="16">
        <v>83.648229999999998</v>
      </c>
      <c r="J17" s="20"/>
    </row>
    <row r="18" spans="1:10" outlineLevel="1" x14ac:dyDescent="0.15">
      <c r="A18" s="10" t="s">
        <v>33</v>
      </c>
      <c r="B18" s="11">
        <v>86.816400000000002</v>
      </c>
      <c r="C18" s="17">
        <f t="shared" si="0"/>
        <v>0.75096351020607077</v>
      </c>
      <c r="D18" s="19">
        <f t="shared" si="2"/>
        <v>2.7060535437542166</v>
      </c>
      <c r="E18" s="18">
        <f t="shared" si="1"/>
        <v>343.64960000000002</v>
      </c>
      <c r="F18" s="19">
        <f t="shared" si="3"/>
        <v>2.8798302907432571</v>
      </c>
      <c r="G18" s="20">
        <f t="shared" si="4"/>
        <v>2.6791518544472925</v>
      </c>
      <c r="H18" s="19">
        <f t="shared" si="5"/>
        <v>2.8815760912181463</v>
      </c>
      <c r="I18" s="16">
        <v>84.371579999999994</v>
      </c>
      <c r="J18" s="20"/>
    </row>
    <row r="19" spans="1:10" outlineLevel="1" x14ac:dyDescent="0.15">
      <c r="A19" s="10" t="s">
        <v>34</v>
      </c>
      <c r="B19" s="11">
        <v>87.674700000000001</v>
      </c>
      <c r="C19" s="17">
        <f t="shared" si="0"/>
        <v>0.98863809142051284</v>
      </c>
      <c r="D19" s="19">
        <f t="shared" si="2"/>
        <v>3.1310542282406484</v>
      </c>
      <c r="E19" s="18">
        <f t="shared" si="1"/>
        <v>346.31140000000005</v>
      </c>
      <c r="F19" s="19">
        <f t="shared" si="3"/>
        <v>2.888477374935805</v>
      </c>
      <c r="G19" s="20">
        <f t="shared" si="4"/>
        <v>3.0953236916828386</v>
      </c>
      <c r="H19" s="19">
        <f t="shared" si="5"/>
        <v>2.8884515459568885</v>
      </c>
      <c r="I19" s="16">
        <v>85.081530000000001</v>
      </c>
      <c r="J19" s="20"/>
    </row>
    <row r="20" spans="1:10" outlineLevel="1" x14ac:dyDescent="0.15">
      <c r="A20" s="10" t="s">
        <v>35</v>
      </c>
      <c r="B20" s="11">
        <v>88.266900000000007</v>
      </c>
      <c r="C20" s="17">
        <f t="shared" si="0"/>
        <v>0.67545141300739964</v>
      </c>
      <c r="D20" s="19">
        <f t="shared" si="2"/>
        <v>3.0541383054488724</v>
      </c>
      <c r="E20" s="18">
        <f t="shared" si="1"/>
        <v>348.9273</v>
      </c>
      <c r="F20" s="19">
        <f t="shared" si="3"/>
        <v>2.8879499594997027</v>
      </c>
      <c r="G20" s="20">
        <f t="shared" si="4"/>
        <v>3.020183135706711</v>
      </c>
      <c r="H20" s="19">
        <f t="shared" si="5"/>
        <v>2.8866456206995075</v>
      </c>
      <c r="I20" s="16">
        <v>85.733519999999999</v>
      </c>
      <c r="J20" s="20"/>
    </row>
    <row r="21" spans="1:10" outlineLevel="1" x14ac:dyDescent="0.15">
      <c r="A21" s="10" t="s">
        <v>36</v>
      </c>
      <c r="B21" s="11">
        <v>88.872900000000001</v>
      </c>
      <c r="C21" s="17">
        <f t="shared" si="0"/>
        <v>0.68655407632984833</v>
      </c>
      <c r="D21" s="19">
        <f t="shared" si="2"/>
        <v>3.1375443458401042</v>
      </c>
      <c r="E21" s="18">
        <f t="shared" si="1"/>
        <v>351.6309</v>
      </c>
      <c r="F21" s="19">
        <f t="shared" si="3"/>
        <v>3.0081538026178523</v>
      </c>
      <c r="G21" s="20">
        <f t="shared" si="4"/>
        <v>3.1016070909638316</v>
      </c>
      <c r="H21" s="19">
        <f t="shared" si="5"/>
        <v>3.0071976058209602</v>
      </c>
      <c r="I21" s="16">
        <v>86.226070000000007</v>
      </c>
      <c r="J21" s="20"/>
    </row>
    <row r="22" spans="1:10" outlineLevel="1" x14ac:dyDescent="0.15">
      <c r="A22" s="10" t="s">
        <v>37</v>
      </c>
      <c r="B22" s="11">
        <v>89.789100000000005</v>
      </c>
      <c r="C22" s="17">
        <f t="shared" si="0"/>
        <v>1.0309104350145093</v>
      </c>
      <c r="D22" s="19">
        <f t="shared" si="2"/>
        <v>3.4241226312079265</v>
      </c>
      <c r="E22" s="18">
        <f t="shared" si="1"/>
        <v>354.60360000000003</v>
      </c>
      <c r="F22" s="19">
        <f t="shared" si="3"/>
        <v>3.1875491779999265</v>
      </c>
      <c r="G22" s="20">
        <f t="shared" si="4"/>
        <v>3.3815540157722701</v>
      </c>
      <c r="H22" s="19">
        <f t="shared" si="5"/>
        <v>3.1867148776843881</v>
      </c>
      <c r="I22" s="16">
        <v>87.134159999999994</v>
      </c>
      <c r="J22" s="20"/>
    </row>
    <row r="23" spans="1:10" outlineLevel="1" x14ac:dyDescent="0.15">
      <c r="A23" s="10" t="s">
        <v>38</v>
      </c>
      <c r="B23" s="11">
        <v>90.330200000000005</v>
      </c>
      <c r="C23" s="17">
        <f t="shared" si="0"/>
        <v>0.60263439548897679</v>
      </c>
      <c r="D23" s="19">
        <f t="shared" si="2"/>
        <v>3.0288099075331809</v>
      </c>
      <c r="E23" s="18">
        <f t="shared" si="1"/>
        <v>357.25910000000005</v>
      </c>
      <c r="F23" s="19">
        <f t="shared" si="3"/>
        <v>3.1612300374749491</v>
      </c>
      <c r="G23" s="20">
        <f t="shared" si="4"/>
        <v>2.9955503198407341</v>
      </c>
      <c r="H23" s="19">
        <f t="shared" si="5"/>
        <v>3.161153797507521</v>
      </c>
      <c r="I23" s="16">
        <v>87.861490000000003</v>
      </c>
      <c r="J23" s="20"/>
    </row>
    <row r="24" spans="1:10" outlineLevel="1" x14ac:dyDescent="0.15">
      <c r="A24" s="10" t="s">
        <v>39</v>
      </c>
      <c r="B24" s="11">
        <v>91.037099999999995</v>
      </c>
      <c r="C24" s="17">
        <f t="shared" si="0"/>
        <v>0.78257327006914235</v>
      </c>
      <c r="D24" s="19">
        <f t="shared" si="2"/>
        <v>3.1384358122920286</v>
      </c>
      <c r="E24" s="18">
        <f t="shared" si="1"/>
        <v>360.02930000000003</v>
      </c>
      <c r="F24" s="19">
        <f t="shared" si="3"/>
        <v>3.1817516141614766</v>
      </c>
      <c r="G24" s="20">
        <f t="shared" si="4"/>
        <v>3.1026721769024768</v>
      </c>
      <c r="H24" s="19">
        <f t="shared" si="5"/>
        <v>3.1822281742183103</v>
      </c>
      <c r="I24" s="16">
        <v>88.27373</v>
      </c>
      <c r="J24" s="20"/>
    </row>
    <row r="25" spans="1:10" outlineLevel="1" x14ac:dyDescent="0.15">
      <c r="A25" s="10" t="s">
        <v>40</v>
      </c>
      <c r="B25" s="11">
        <v>91.947500000000005</v>
      </c>
      <c r="C25" s="17">
        <f t="shared" si="0"/>
        <v>1.0000318551447895</v>
      </c>
      <c r="D25" s="19">
        <f t="shared" si="2"/>
        <v>3.4595472860680765</v>
      </c>
      <c r="E25" s="18">
        <f t="shared" si="1"/>
        <v>363.10390000000001</v>
      </c>
      <c r="F25" s="19">
        <f t="shared" si="3"/>
        <v>3.2627963014627115</v>
      </c>
      <c r="G25" s="20">
        <f t="shared" si="4"/>
        <v>3.416149955717418</v>
      </c>
      <c r="H25" s="19">
        <f t="shared" si="5"/>
        <v>3.2627289092753031</v>
      </c>
      <c r="I25" s="16">
        <v>89.444270000000003</v>
      </c>
      <c r="J25" s="20"/>
    </row>
    <row r="26" spans="1:10" outlineLevel="1" x14ac:dyDescent="0.15">
      <c r="A26" s="10" t="s">
        <v>41</v>
      </c>
      <c r="B26" s="11">
        <v>92.518199999999993</v>
      </c>
      <c r="C26" s="17">
        <f t="shared" si="0"/>
        <v>0.62068027950732407</v>
      </c>
      <c r="D26" s="19">
        <f t="shared" si="2"/>
        <v>3.0394557914045217</v>
      </c>
      <c r="E26" s="18">
        <f t="shared" si="1"/>
        <v>365.83299999999997</v>
      </c>
      <c r="F26" s="19">
        <f t="shared" si="3"/>
        <v>3.1667473201061558</v>
      </c>
      <c r="G26" s="20">
        <f t="shared" si="4"/>
        <v>3.0059198002102328</v>
      </c>
      <c r="H26" s="19">
        <f t="shared" si="5"/>
        <v>3.1665621993244519</v>
      </c>
      <c r="I26" s="16">
        <v>89.813490000000002</v>
      </c>
      <c r="J26" s="20"/>
    </row>
    <row r="27" spans="1:10" outlineLevel="1" x14ac:dyDescent="0.15">
      <c r="A27" s="10" t="s">
        <v>42</v>
      </c>
      <c r="B27" s="11">
        <v>93.451899999999995</v>
      </c>
      <c r="C27" s="17">
        <f t="shared" si="0"/>
        <v>1.0092068371412299</v>
      </c>
      <c r="D27" s="19">
        <f t="shared" si="2"/>
        <v>3.4558763292896311</v>
      </c>
      <c r="E27" s="18">
        <f t="shared" si="1"/>
        <v>368.9547</v>
      </c>
      <c r="F27" s="19">
        <f t="shared" si="3"/>
        <v>3.2737024753183297</v>
      </c>
      <c r="G27" s="20">
        <f t="shared" si="4"/>
        <v>3.4124922418624859</v>
      </c>
      <c r="H27" s="19">
        <f t="shared" si="5"/>
        <v>3.2733288047635645</v>
      </c>
      <c r="I27" s="16">
        <v>90.687640000000002</v>
      </c>
      <c r="J27" s="20"/>
    </row>
    <row r="28" spans="1:10" outlineLevel="1" x14ac:dyDescent="0.15">
      <c r="A28" s="10" t="s">
        <v>43</v>
      </c>
      <c r="B28" s="11">
        <v>94.4041</v>
      </c>
      <c r="C28" s="17">
        <f t="shared" si="0"/>
        <v>1.0189198935495192</v>
      </c>
      <c r="D28" s="19">
        <f t="shared" si="2"/>
        <v>3.6984921531990844</v>
      </c>
      <c r="E28" s="18">
        <f t="shared" si="1"/>
        <v>372.32169999999996</v>
      </c>
      <c r="F28" s="19">
        <f t="shared" si="3"/>
        <v>3.4142776712895007</v>
      </c>
      <c r="G28" s="20">
        <f t="shared" si="4"/>
        <v>3.6488388653428627</v>
      </c>
      <c r="H28" s="19">
        <f t="shared" si="5"/>
        <v>3.4133428899903286</v>
      </c>
      <c r="I28" s="16">
        <v>91.631600000000006</v>
      </c>
      <c r="J28" s="20"/>
    </row>
    <row r="29" spans="1:10" outlineLevel="1" x14ac:dyDescent="0.15">
      <c r="A29" s="10" t="s">
        <v>44</v>
      </c>
      <c r="B29" s="11">
        <v>95.302999999999997</v>
      </c>
      <c r="C29" s="17">
        <f t="shared" si="0"/>
        <v>0.95218322085586227</v>
      </c>
      <c r="D29" s="19">
        <f t="shared" si="2"/>
        <v>3.6493651268386662</v>
      </c>
      <c r="E29" s="18">
        <f t="shared" si="1"/>
        <v>375.67719999999997</v>
      </c>
      <c r="F29" s="19">
        <f t="shared" si="3"/>
        <v>3.4627278858750721</v>
      </c>
      <c r="G29" s="20">
        <f t="shared" si="4"/>
        <v>3.6009902310539355</v>
      </c>
      <c r="H29" s="19">
        <f t="shared" si="5"/>
        <v>3.4607973501829754</v>
      </c>
      <c r="I29" s="16">
        <v>92.355860000000007</v>
      </c>
      <c r="J29" s="20"/>
    </row>
    <row r="30" spans="1:10" outlineLevel="1" x14ac:dyDescent="0.15">
      <c r="A30" s="10" t="s">
        <v>45</v>
      </c>
      <c r="B30" s="11">
        <v>96.294200000000004</v>
      </c>
      <c r="C30" s="17">
        <f t="shared" si="0"/>
        <v>1.0400512051037314</v>
      </c>
      <c r="D30" s="19">
        <f t="shared" si="2"/>
        <v>4.0813591271771532</v>
      </c>
      <c r="E30" s="18">
        <f t="shared" si="1"/>
        <v>379.45320000000004</v>
      </c>
      <c r="F30" s="19">
        <f t="shared" si="3"/>
        <v>3.7230648957311319</v>
      </c>
      <c r="G30" s="20">
        <f t="shared" si="4"/>
        <v>4.0203611566503428</v>
      </c>
      <c r="H30" s="19">
        <f t="shared" si="5"/>
        <v>3.7212731841261339</v>
      </c>
      <c r="I30" s="16">
        <v>93.453919999999997</v>
      </c>
      <c r="J30" s="20"/>
    </row>
    <row r="31" spans="1:10" outlineLevel="1" x14ac:dyDescent="0.15">
      <c r="A31" s="10" t="s">
        <v>46</v>
      </c>
      <c r="B31" s="11">
        <v>97.340199999999996</v>
      </c>
      <c r="C31" s="17">
        <f t="shared" si="0"/>
        <v>1.0862544161538201</v>
      </c>
      <c r="D31" s="19">
        <f t="shared" si="2"/>
        <v>4.1607500757073979</v>
      </c>
      <c r="E31" s="18">
        <f t="shared" si="1"/>
        <v>383.3415</v>
      </c>
      <c r="F31" s="19">
        <f t="shared" si="3"/>
        <v>3.899340488141223</v>
      </c>
      <c r="G31" s="20">
        <f t="shared" si="4"/>
        <v>4.097408735662933</v>
      </c>
      <c r="H31" s="19">
        <f t="shared" si="5"/>
        <v>3.897491620730575</v>
      </c>
      <c r="I31" s="16">
        <v>94.340069999999997</v>
      </c>
      <c r="J31" s="20"/>
    </row>
    <row r="32" spans="1:10" outlineLevel="1" x14ac:dyDescent="0.15">
      <c r="A32" s="10" t="s">
        <v>47</v>
      </c>
      <c r="B32" s="11">
        <v>98.354399999999998</v>
      </c>
      <c r="C32" s="17">
        <f t="shared" si="0"/>
        <v>1.0419127965629826</v>
      </c>
      <c r="D32" s="19">
        <f t="shared" si="2"/>
        <v>4.1844580902736128</v>
      </c>
      <c r="E32" s="18">
        <f t="shared" si="1"/>
        <v>387.29179999999997</v>
      </c>
      <c r="F32" s="19">
        <f t="shared" si="3"/>
        <v>4.0207433517842173</v>
      </c>
      <c r="G32" s="20">
        <f t="shared" si="4"/>
        <v>4.1204016386763964</v>
      </c>
      <c r="H32" s="19">
        <f t="shared" si="5"/>
        <v>4.0189831049992071</v>
      </c>
      <c r="I32" s="16">
        <v>95.392449999999997</v>
      </c>
      <c r="J32" s="20"/>
    </row>
    <row r="33" spans="1:26" outlineLevel="1" x14ac:dyDescent="0.15">
      <c r="A33" s="10" t="s">
        <v>48</v>
      </c>
      <c r="B33" s="11">
        <v>99.328199999999995</v>
      </c>
      <c r="C33" s="17">
        <f t="shared" si="0"/>
        <v>0.99009296991288132</v>
      </c>
      <c r="D33" s="19">
        <f t="shared" si="2"/>
        <v>4.2235816291197548</v>
      </c>
      <c r="E33" s="18">
        <f t="shared" si="1"/>
        <v>391.31699999999995</v>
      </c>
      <c r="F33" s="19">
        <f t="shared" si="3"/>
        <v>4.1630953382318703</v>
      </c>
      <c r="G33" s="20">
        <f t="shared" si="4"/>
        <v>4.1583113877334155</v>
      </c>
      <c r="H33" s="19">
        <f t="shared" si="5"/>
        <v>4.1625372305694803</v>
      </c>
      <c r="I33" s="16">
        <v>96.242419999999996</v>
      </c>
      <c r="J33" s="20"/>
    </row>
    <row r="34" spans="1:26" outlineLevel="1" x14ac:dyDescent="0.15">
      <c r="A34" s="10" t="s">
        <v>49</v>
      </c>
      <c r="B34" s="11">
        <v>100.2693</v>
      </c>
      <c r="C34" s="17">
        <f t="shared" si="0"/>
        <v>0.94746507034255689</v>
      </c>
      <c r="D34" s="19">
        <f t="shared" si="2"/>
        <v>4.1280783266281817</v>
      </c>
      <c r="E34" s="18">
        <f t="shared" si="1"/>
        <v>395.2921</v>
      </c>
      <c r="F34" s="19">
        <f t="shared" si="3"/>
        <v>4.1741379437569615</v>
      </c>
      <c r="G34" s="20">
        <f t="shared" si="4"/>
        <v>4.065725252972241</v>
      </c>
      <c r="H34" s="19">
        <f t="shared" si="5"/>
        <v>4.1742170304322368</v>
      </c>
      <c r="I34" s="16">
        <v>97.159829999999999</v>
      </c>
      <c r="J34" s="20"/>
      <c r="K34" s="22"/>
      <c r="L34" s="22"/>
    </row>
    <row r="35" spans="1:26" outlineLevel="1" x14ac:dyDescent="0.15">
      <c r="A35" s="10" t="s">
        <v>50</v>
      </c>
      <c r="B35" s="11">
        <v>101.2963</v>
      </c>
      <c r="C35" s="17">
        <f t="shared" si="0"/>
        <v>1.0242417170559737</v>
      </c>
      <c r="D35" s="19">
        <f t="shared" si="2"/>
        <v>4.0641995804405751</v>
      </c>
      <c r="E35" s="18">
        <f t="shared" si="1"/>
        <v>399.2482</v>
      </c>
      <c r="F35" s="19">
        <f t="shared" si="3"/>
        <v>4.1494855109608597</v>
      </c>
      <c r="G35" s="20">
        <f t="shared" si="4"/>
        <v>4.0037125538743945</v>
      </c>
      <c r="H35" s="19">
        <f t="shared" si="5"/>
        <v>4.1500794066155313</v>
      </c>
      <c r="I35" s="16">
        <v>98.009010000000004</v>
      </c>
      <c r="J35" s="20"/>
    </row>
    <row r="36" spans="1:26" outlineLevel="1" x14ac:dyDescent="0.15">
      <c r="A36" s="10" t="s">
        <v>51</v>
      </c>
      <c r="B36" s="11">
        <v>102.1182</v>
      </c>
      <c r="C36" s="17">
        <f t="shared" si="0"/>
        <v>0.81138205442843336</v>
      </c>
      <c r="D36" s="19">
        <f t="shared" si="2"/>
        <v>3.8267733827871409</v>
      </c>
      <c r="E36" s="18">
        <f t="shared" si="1"/>
        <v>403.012</v>
      </c>
      <c r="F36" s="19">
        <f t="shared" si="3"/>
        <v>4.0590066714554895</v>
      </c>
      <c r="G36" s="20">
        <f t="shared" si="4"/>
        <v>3.7731818117398452</v>
      </c>
      <c r="H36" s="19">
        <f t="shared" si="5"/>
        <v>4.0606582297439129</v>
      </c>
      <c r="I36" s="16">
        <v>98.751750000000001</v>
      </c>
      <c r="J36" s="20"/>
      <c r="Z36" s="12"/>
    </row>
    <row r="37" spans="1:26" outlineLevel="1" x14ac:dyDescent="0.15">
      <c r="A37" s="10" t="s">
        <v>52</v>
      </c>
      <c r="B37" s="11">
        <v>102.9432</v>
      </c>
      <c r="C37" s="17">
        <f t="shared" si="0"/>
        <v>0.80788733056400552</v>
      </c>
      <c r="D37" s="19">
        <f t="shared" si="2"/>
        <v>3.6394498239170847</v>
      </c>
      <c r="E37" s="18">
        <f t="shared" si="1"/>
        <v>406.62700000000001</v>
      </c>
      <c r="F37" s="19">
        <f t="shared" si="3"/>
        <v>3.912429053682831</v>
      </c>
      <c r="G37" s="20">
        <f t="shared" si="4"/>
        <v>3.5909761723909694</v>
      </c>
      <c r="H37" s="19">
        <f t="shared" si="5"/>
        <v>3.9146252784432454</v>
      </c>
      <c r="I37" s="16">
        <v>99.523290000000003</v>
      </c>
      <c r="J37" s="20"/>
      <c r="Z37" s="12"/>
    </row>
    <row r="38" spans="1:26" outlineLevel="1" x14ac:dyDescent="0.15">
      <c r="A38" s="23" t="s">
        <v>53</v>
      </c>
      <c r="B38" s="24">
        <v>103.8326</v>
      </c>
      <c r="C38" s="17">
        <f t="shared" si="0"/>
        <v>0.86397158821562847</v>
      </c>
      <c r="D38" s="19">
        <f t="shared" si="2"/>
        <v>3.553729805633421</v>
      </c>
      <c r="E38" s="18">
        <f t="shared" si="1"/>
        <v>410.19029999999998</v>
      </c>
      <c r="F38" s="25">
        <f t="shared" si="3"/>
        <v>3.768909118092667</v>
      </c>
      <c r="G38" s="20">
        <f t="shared" si="4"/>
        <v>3.507482690264041</v>
      </c>
      <c r="H38" s="19">
        <f t="shared" si="5"/>
        <v>3.7710381481945552</v>
      </c>
      <c r="I38" s="16">
        <v>100.18068</v>
      </c>
      <c r="J38" s="20"/>
      <c r="Z38" s="26"/>
    </row>
    <row r="39" spans="1:26" outlineLevel="1" x14ac:dyDescent="0.15">
      <c r="A39" s="10" t="s">
        <v>54</v>
      </c>
      <c r="B39" s="11">
        <v>104.304</v>
      </c>
      <c r="C39" s="17">
        <f t="shared" si="0"/>
        <v>0.45399999614765818</v>
      </c>
      <c r="D39" s="19">
        <f t="shared" si="2"/>
        <v>2.9692101290965223</v>
      </c>
      <c r="E39" s="18">
        <f t="shared" si="1"/>
        <v>413.19799999999998</v>
      </c>
      <c r="F39" s="19">
        <f t="shared" si="3"/>
        <v>3.4940170049608144</v>
      </c>
      <c r="G39" s="20">
        <f t="shared" si="4"/>
        <v>2.9372409693557255</v>
      </c>
      <c r="H39" s="19">
        <f t="shared" si="5"/>
        <v>3.4972907853585422</v>
      </c>
      <c r="I39" s="16">
        <v>100.68321</v>
      </c>
      <c r="J39" s="20"/>
      <c r="Z39" s="26"/>
    </row>
    <row r="40" spans="1:26" outlineLevel="1" x14ac:dyDescent="0.15">
      <c r="A40" s="10" t="s">
        <v>55</v>
      </c>
      <c r="B40" s="11">
        <v>104.3608</v>
      </c>
      <c r="C40" s="17">
        <f t="shared" si="0"/>
        <v>5.4456204939401509E-2</v>
      </c>
      <c r="D40" s="19">
        <f t="shared" si="2"/>
        <v>2.1960825788155169</v>
      </c>
      <c r="E40" s="18">
        <f t="shared" si="1"/>
        <v>415.44060000000002</v>
      </c>
      <c r="F40" s="19">
        <f t="shared" si="3"/>
        <v>3.0839280219943976</v>
      </c>
      <c r="G40" s="20">
        <f t="shared" si="4"/>
        <v>2.1803151198666937</v>
      </c>
      <c r="H40" s="19">
        <f t="shared" si="5"/>
        <v>3.0896180843656365</v>
      </c>
      <c r="I40" s="16">
        <v>100.65797000000001</v>
      </c>
      <c r="J40" s="20"/>
      <c r="Z40" s="26"/>
    </row>
    <row r="41" spans="1:26" outlineLevel="1" x14ac:dyDescent="0.15">
      <c r="A41" s="10" t="s">
        <v>56</v>
      </c>
      <c r="B41" s="11">
        <v>103.57550000000001</v>
      </c>
      <c r="C41" s="17">
        <f t="shared" si="0"/>
        <v>-0.75248560762277705</v>
      </c>
      <c r="D41" s="19">
        <f t="shared" si="2"/>
        <v>0.61422221186051562</v>
      </c>
      <c r="E41" s="18">
        <f t="shared" si="1"/>
        <v>416.07290000000006</v>
      </c>
      <c r="F41" s="19">
        <f t="shared" si="3"/>
        <v>2.3229888817024147</v>
      </c>
      <c r="G41" s="20">
        <f t="shared" si="4"/>
        <v>0.61994218167991111</v>
      </c>
      <c r="H41" s="19">
        <f t="shared" si="5"/>
        <v>2.333311181351494</v>
      </c>
      <c r="I41" s="16">
        <v>99.865300000000005</v>
      </c>
      <c r="J41" s="20"/>
      <c r="Z41" s="26"/>
    </row>
    <row r="42" spans="1:26" outlineLevel="1" x14ac:dyDescent="0.15">
      <c r="A42" s="23" t="s">
        <v>57</v>
      </c>
      <c r="B42" s="11">
        <v>102.5274</v>
      </c>
      <c r="C42" s="17">
        <f t="shared" si="0"/>
        <v>-1.0119188418110547</v>
      </c>
      <c r="D42" s="25">
        <f t="shared" si="2"/>
        <v>-1.2570233240812634</v>
      </c>
      <c r="E42" s="18">
        <f t="shared" si="1"/>
        <v>414.76769999999999</v>
      </c>
      <c r="F42" s="25">
        <f t="shared" si="3"/>
        <v>1.1159210737065273</v>
      </c>
      <c r="G42" s="20">
        <f t="shared" si="4"/>
        <v>-1.2559482483467721</v>
      </c>
      <c r="H42" s="19">
        <f t="shared" si="5"/>
        <v>1.1306228989228229</v>
      </c>
      <c r="I42" s="16">
        <v>98.793520000000001</v>
      </c>
      <c r="J42" s="20"/>
      <c r="Z42" s="26"/>
    </row>
    <row r="43" spans="1:26" outlineLevel="1" x14ac:dyDescent="0.15">
      <c r="A43" s="10" t="s">
        <v>58</v>
      </c>
      <c r="B43" s="11">
        <v>100.8896</v>
      </c>
      <c r="C43" s="17">
        <f t="shared" si="0"/>
        <v>-1.597426639122812</v>
      </c>
      <c r="D43" s="19">
        <f t="shared" si="2"/>
        <v>-3.2735082067801846</v>
      </c>
      <c r="E43" s="18">
        <f t="shared" si="1"/>
        <v>411.35329999999999</v>
      </c>
      <c r="F43" s="19">
        <f t="shared" si="3"/>
        <v>-0.44644456168713154</v>
      </c>
      <c r="G43" s="20">
        <f t="shared" si="4"/>
        <v>-3.3073748836172423</v>
      </c>
      <c r="H43" s="19">
        <f t="shared" si="5"/>
        <v>-0.43005668504635386</v>
      </c>
      <c r="I43" s="16">
        <v>97.110879999999995</v>
      </c>
      <c r="J43" s="20"/>
      <c r="Z43" s="26"/>
    </row>
    <row r="44" spans="1:26" outlineLevel="1" x14ac:dyDescent="0.15">
      <c r="A44" s="10" t="s">
        <v>59</v>
      </c>
      <c r="B44" s="11">
        <v>99.912300000000002</v>
      </c>
      <c r="C44" s="17">
        <f t="shared" si="0"/>
        <v>-0.96868259959400627</v>
      </c>
      <c r="D44" s="19">
        <f t="shared" si="2"/>
        <v>-4.2626158480962184</v>
      </c>
      <c r="E44" s="18">
        <f t="shared" si="1"/>
        <v>406.90480000000002</v>
      </c>
      <c r="F44" s="19">
        <f t="shared" si="3"/>
        <v>-2.0546378952851496</v>
      </c>
      <c r="G44" s="20">
        <f t="shared" si="4"/>
        <v>-4.3305136881506501</v>
      </c>
      <c r="H44" s="19">
        <f t="shared" si="5"/>
        <v>-2.0447312917742879</v>
      </c>
      <c r="I44" s="16">
        <v>96.089179999999999</v>
      </c>
      <c r="J44" s="20"/>
      <c r="Z44" s="26"/>
    </row>
    <row r="45" spans="1:26" outlineLevel="1" x14ac:dyDescent="0.15">
      <c r="A45" s="10" t="s">
        <v>60</v>
      </c>
      <c r="B45" s="11">
        <v>99.602800000000002</v>
      </c>
      <c r="C45" s="17">
        <f t="shared" si="0"/>
        <v>-0.30977166975437731</v>
      </c>
      <c r="D45" s="19">
        <f t="shared" si="2"/>
        <v>-3.8355595676583754</v>
      </c>
      <c r="E45" s="18">
        <f t="shared" si="1"/>
        <v>402.93210000000005</v>
      </c>
      <c r="F45" s="19">
        <f t="shared" si="3"/>
        <v>-3.1582926934198285</v>
      </c>
      <c r="G45" s="20">
        <f t="shared" si="4"/>
        <v>-3.8877997502822503</v>
      </c>
      <c r="H45" s="19">
        <f t="shared" si="5"/>
        <v>-3.1571767366540104</v>
      </c>
      <c r="I45" s="16">
        <v>95.780370000000005</v>
      </c>
      <c r="J45" s="20"/>
      <c r="Z45" s="26"/>
    </row>
    <row r="46" spans="1:26" outlineLevel="1" x14ac:dyDescent="0.15">
      <c r="A46" s="10" t="s">
        <v>61</v>
      </c>
      <c r="B46" s="11">
        <v>99.54</v>
      </c>
      <c r="C46" s="17">
        <f t="shared" si="0"/>
        <v>-6.3050436333111914E-2</v>
      </c>
      <c r="D46" s="19">
        <f t="shared" si="2"/>
        <v>-2.9137576881887117</v>
      </c>
      <c r="E46" s="18">
        <f t="shared" si="1"/>
        <v>399.94470000000001</v>
      </c>
      <c r="F46" s="25">
        <f t="shared" si="3"/>
        <v>-3.5738077000692092</v>
      </c>
      <c r="G46" s="20">
        <f t="shared" si="4"/>
        <v>-2.9389313448043075</v>
      </c>
      <c r="H46" s="19">
        <f t="shared" si="5"/>
        <v>-3.571360327680873</v>
      </c>
      <c r="I46" s="16">
        <v>95.690119999999993</v>
      </c>
      <c r="J46" s="20"/>
      <c r="Z46" s="26"/>
    </row>
    <row r="47" spans="1:26" x14ac:dyDescent="0.15">
      <c r="A47" s="10" t="s">
        <v>62</v>
      </c>
      <c r="B47" s="11">
        <v>99.838099999999997</v>
      </c>
      <c r="C47" s="17">
        <f t="shared" si="0"/>
        <v>0.29947759694595177</v>
      </c>
      <c r="D47" s="19">
        <f t="shared" si="2"/>
        <v>-1.0422283367165774</v>
      </c>
      <c r="E47" s="18">
        <f t="shared" si="1"/>
        <v>398.89320000000004</v>
      </c>
      <c r="F47" s="19">
        <f t="shared" si="3"/>
        <v>-3.0290506968097652</v>
      </c>
      <c r="G47" s="20">
        <f t="shared" si="4"/>
        <v>-1.0420271087355437</v>
      </c>
      <c r="H47" s="19">
        <f t="shared" si="5"/>
        <v>-3.0135403601649706</v>
      </c>
      <c r="I47" s="16">
        <v>95.788110000000003</v>
      </c>
      <c r="J47" s="20"/>
      <c r="Z47" s="26"/>
    </row>
    <row r="48" spans="1:26" x14ac:dyDescent="0.15">
      <c r="A48" s="10" t="s">
        <v>63</v>
      </c>
      <c r="B48" s="11">
        <v>100.0262</v>
      </c>
      <c r="C48" s="17">
        <f t="shared" si="0"/>
        <v>0.18840502773991297</v>
      </c>
      <c r="D48" s="19">
        <f t="shared" si="2"/>
        <v>0.11399997798069439</v>
      </c>
      <c r="E48" s="18">
        <f t="shared" si="1"/>
        <v>399.00710000000004</v>
      </c>
      <c r="F48" s="19">
        <f t="shared" si="3"/>
        <v>-1.9409208247236132</v>
      </c>
      <c r="G48" s="20">
        <f t="shared" si="4"/>
        <v>0.11506051859837552</v>
      </c>
      <c r="H48" s="19">
        <f t="shared" si="5"/>
        <v>-1.9193864036457424</v>
      </c>
      <c r="I48" s="16">
        <v>95.974599999999995</v>
      </c>
      <c r="J48" s="20"/>
      <c r="Z48" s="26"/>
    </row>
    <row r="49" spans="1:26" x14ac:dyDescent="0.15">
      <c r="A49" s="10" t="s">
        <v>64</v>
      </c>
      <c r="B49" s="11">
        <v>100.0673</v>
      </c>
      <c r="C49" s="17">
        <f t="shared" si="0"/>
        <v>4.1089234620539372E-2</v>
      </c>
      <c r="D49" s="19">
        <f t="shared" si="2"/>
        <v>0.46635235154031118</v>
      </c>
      <c r="E49" s="18">
        <f t="shared" si="1"/>
        <v>399.47160000000002</v>
      </c>
      <c r="F49" s="19">
        <f t="shared" si="3"/>
        <v>-0.85882956458421811</v>
      </c>
      <c r="G49" s="20">
        <f t="shared" si="4"/>
        <v>0.4659214229732922</v>
      </c>
      <c r="H49" s="19">
        <f t="shared" si="5"/>
        <v>-0.8439084238460709</v>
      </c>
      <c r="I49" s="16">
        <v>95.953659999999999</v>
      </c>
      <c r="J49" s="20"/>
      <c r="Z49" s="26"/>
    </row>
    <row r="50" spans="1:26" x14ac:dyDescent="0.15">
      <c r="A50" s="10" t="s">
        <v>65</v>
      </c>
      <c r="B50" s="11">
        <v>100.0685</v>
      </c>
      <c r="C50" s="17">
        <f t="shared" si="0"/>
        <v>1.1991929431465209E-3</v>
      </c>
      <c r="D50" s="19">
        <f t="shared" si="2"/>
        <v>0.53094233473980346</v>
      </c>
      <c r="E50" s="18">
        <f t="shared" si="1"/>
        <v>400.00010000000003</v>
      </c>
      <c r="F50" s="25">
        <f t="shared" si="3"/>
        <v>1.3851915027252026E-2</v>
      </c>
      <c r="G50" s="20">
        <f t="shared" si="4"/>
        <v>0.53017105224955063</v>
      </c>
      <c r="H50" s="19">
        <f t="shared" si="5"/>
        <v>1.7266581886057897E-2</v>
      </c>
      <c r="I50" s="16">
        <v>96.179969999999997</v>
      </c>
      <c r="J50" s="20"/>
      <c r="Z50" s="26"/>
    </row>
    <row r="51" spans="1:26" x14ac:dyDescent="0.15">
      <c r="A51" s="10" t="s">
        <v>66</v>
      </c>
      <c r="B51" s="11">
        <v>99.6661</v>
      </c>
      <c r="C51" s="17">
        <f t="shared" si="0"/>
        <v>-0.40212454468688819</v>
      </c>
      <c r="D51" s="19">
        <f t="shared" si="2"/>
        <v>-0.17227891957077857</v>
      </c>
      <c r="E51" s="18">
        <f t="shared" si="1"/>
        <v>399.82810000000001</v>
      </c>
      <c r="F51" s="19">
        <f t="shared" si="3"/>
        <v>0.23437351150632502</v>
      </c>
      <c r="G51" s="20">
        <f t="shared" si="4"/>
        <v>-0.17143108938328933</v>
      </c>
      <c r="H51" s="19">
        <f t="shared" si="5"/>
        <v>0.23475393617250762</v>
      </c>
      <c r="I51" s="16">
        <v>96.354740000000007</v>
      </c>
      <c r="J51" s="20"/>
      <c r="M51" s="27" t="s">
        <v>67</v>
      </c>
      <c r="Z51" s="26"/>
    </row>
    <row r="52" spans="1:26" x14ac:dyDescent="0.15">
      <c r="A52" s="10" t="s">
        <v>68</v>
      </c>
      <c r="B52" s="11">
        <v>99.183800000000005</v>
      </c>
      <c r="C52" s="17">
        <f t="shared" si="0"/>
        <v>-0.48391579483896274</v>
      </c>
      <c r="D52" s="19">
        <f t="shared" si="2"/>
        <v>-0.84217934901055225</v>
      </c>
      <c r="E52" s="18">
        <f t="shared" si="1"/>
        <v>398.98570000000001</v>
      </c>
      <c r="F52" s="19">
        <f>(E52/E48-1)*100</f>
        <v>-5.3633130839059184E-3</v>
      </c>
      <c r="G52" s="20">
        <f t="shared" si="4"/>
        <v>-0.84375191196216504</v>
      </c>
      <c r="H52" s="19">
        <f t="shared" si="5"/>
        <v>-4.2908955753040434E-3</v>
      </c>
      <c r="I52" s="16">
        <v>96.23948</v>
      </c>
      <c r="J52" s="20"/>
      <c r="M52" s="2" t="s">
        <v>69</v>
      </c>
      <c r="Z52" s="26"/>
    </row>
    <row r="53" spans="1:26" x14ac:dyDescent="0.15">
      <c r="A53" s="10" t="s">
        <v>70</v>
      </c>
      <c r="B53" s="11">
        <v>98.833799999999997</v>
      </c>
      <c r="C53" s="17">
        <f t="shared" si="0"/>
        <v>-0.35288020825982036</v>
      </c>
      <c r="D53" s="19">
        <f t="shared" si="2"/>
        <v>-1.2326704128121868</v>
      </c>
      <c r="E53" s="18">
        <f t="shared" si="1"/>
        <v>397.75220000000002</v>
      </c>
      <c r="F53" s="19">
        <f t="shared" si="3"/>
        <v>-0.43041858294807778</v>
      </c>
      <c r="G53" s="20">
        <f t="shared" si="4"/>
        <v>-1.2377213548425248</v>
      </c>
      <c r="H53" s="19">
        <f t="shared" si="5"/>
        <v>-0.42904658666342854</v>
      </c>
      <c r="I53" s="16">
        <v>95.925759999999997</v>
      </c>
      <c r="J53" s="20"/>
      <c r="M53" s="2" t="s">
        <v>71</v>
      </c>
      <c r="Z53" s="26"/>
    </row>
    <row r="54" spans="1:26" x14ac:dyDescent="0.15">
      <c r="A54" s="23" t="s">
        <v>72</v>
      </c>
      <c r="B54" s="11">
        <v>98.316000000000003</v>
      </c>
      <c r="C54" s="17">
        <f t="shared" si="0"/>
        <v>-0.52390983651341427</v>
      </c>
      <c r="D54" s="19">
        <f t="shared" si="2"/>
        <v>-1.7513003592539045</v>
      </c>
      <c r="E54" s="18">
        <f t="shared" si="1"/>
        <v>395.99969999999996</v>
      </c>
      <c r="F54" s="28">
        <f t="shared" si="3"/>
        <v>-1.0000997499750808</v>
      </c>
      <c r="G54" s="20">
        <f t="shared" si="4"/>
        <v>-1.7628303842990856</v>
      </c>
      <c r="H54" s="19">
        <f t="shared" si="5"/>
        <v>-0.99960726016185553</v>
      </c>
      <c r="I54" s="16">
        <v>95.569479999999999</v>
      </c>
      <c r="J54" s="20"/>
      <c r="M54" s="2" t="s">
        <v>73</v>
      </c>
      <c r="Z54" s="26"/>
    </row>
    <row r="55" spans="1:26" x14ac:dyDescent="0.15">
      <c r="A55" s="29" t="s">
        <v>74</v>
      </c>
      <c r="B55" s="30">
        <v>97.505899999999997</v>
      </c>
      <c r="C55" s="17">
        <f t="shared" si="0"/>
        <v>-0.82397575165792381</v>
      </c>
      <c r="D55" s="19">
        <f t="shared" si="2"/>
        <v>-2.1674370723846925</v>
      </c>
      <c r="E55" s="18">
        <f t="shared" si="1"/>
        <v>393.83950000000004</v>
      </c>
      <c r="F55" s="19">
        <f t="shared" si="3"/>
        <v>-1.4977936768326039</v>
      </c>
      <c r="G55" s="20">
        <f t="shared" si="4"/>
        <v>-2.1846815912701212</v>
      </c>
      <c r="H55" s="19">
        <f t="shared" si="5"/>
        <v>-1.4983967983653339</v>
      </c>
      <c r="I55" s="16">
        <v>95.16328</v>
      </c>
      <c r="J55" s="20"/>
      <c r="Z55" s="26"/>
    </row>
    <row r="56" spans="1:26" x14ac:dyDescent="0.15">
      <c r="A56" s="29" t="s">
        <v>75</v>
      </c>
      <c r="B56" s="30">
        <v>96.719899999999996</v>
      </c>
      <c r="C56" s="17">
        <f t="shared" si="0"/>
        <v>-0.8061050664626479</v>
      </c>
      <c r="D56" s="19">
        <f t="shared" si="2"/>
        <v>-2.4841758432324723</v>
      </c>
      <c r="E56" s="18">
        <f t="shared" si="1"/>
        <v>391.37559999999996</v>
      </c>
      <c r="F56" s="19">
        <f t="shared" si="3"/>
        <v>-1.9073615921573195</v>
      </c>
      <c r="G56" s="20">
        <f t="shared" si="4"/>
        <v>-2.5068708628938063</v>
      </c>
      <c r="H56" s="19">
        <f t="shared" si="5"/>
        <v>-1.9088959219208139</v>
      </c>
      <c r="I56" s="16">
        <v>94.691940000000002</v>
      </c>
      <c r="J56" s="20"/>
      <c r="Z56" s="26"/>
    </row>
    <row r="57" spans="1:26" x14ac:dyDescent="0.15">
      <c r="A57" s="29" t="s">
        <v>76</v>
      </c>
      <c r="B57" s="30">
        <v>96.156899999999993</v>
      </c>
      <c r="C57" s="17">
        <f t="shared" si="0"/>
        <v>-0.58209324037762356</v>
      </c>
      <c r="D57" s="19">
        <f t="shared" si="2"/>
        <v>-2.7084863680238991</v>
      </c>
      <c r="E57" s="18">
        <f t="shared" si="1"/>
        <v>388.69870000000003</v>
      </c>
      <c r="F57" s="19">
        <f t="shared" si="3"/>
        <v>-2.2761659143557211</v>
      </c>
      <c r="G57" s="20">
        <f t="shared" si="4"/>
        <v>-2.7360838950116095</v>
      </c>
      <c r="H57" s="19">
        <f t="shared" si="5"/>
        <v>-2.277849910723742</v>
      </c>
      <c r="I57" s="16">
        <v>94.327789999999993</v>
      </c>
      <c r="J57" s="20"/>
      <c r="M57" s="27" t="s">
        <v>77</v>
      </c>
      <c r="Z57" s="26"/>
    </row>
    <row r="58" spans="1:26" x14ac:dyDescent="0.15">
      <c r="A58" s="29" t="s">
        <v>78</v>
      </c>
      <c r="B58" s="30">
        <v>95.240700000000004</v>
      </c>
      <c r="C58" s="17">
        <f t="shared" si="0"/>
        <v>-0.95281773850861562</v>
      </c>
      <c r="D58" s="19">
        <f t="shared" si="2"/>
        <v>-3.1279751006957124</v>
      </c>
      <c r="E58" s="18">
        <f t="shared" si="1"/>
        <v>385.6234</v>
      </c>
      <c r="F58" s="25">
        <f t="shared" si="3"/>
        <v>-2.6202797628381957</v>
      </c>
      <c r="G58" s="20">
        <f t="shared" si="4"/>
        <v>-3.1649917970068109</v>
      </c>
      <c r="H58" s="19">
        <f t="shared" si="5"/>
        <v>-2.6220185960841942</v>
      </c>
      <c r="I58" s="16">
        <v>93.601870000000005</v>
      </c>
      <c r="J58" s="20"/>
      <c r="M58" s="20">
        <f>C62</f>
        <v>0.24877565630947451</v>
      </c>
      <c r="N58" s="2">
        <v>0.8</v>
      </c>
      <c r="O58" s="31">
        <f>M58*N58</f>
        <v>0.19902052504757961</v>
      </c>
      <c r="P58" s="32">
        <f>N58/N$63</f>
        <v>0.28571428571428575</v>
      </c>
      <c r="Z58" s="26"/>
    </row>
    <row r="59" spans="1:26" x14ac:dyDescent="0.15">
      <c r="A59" s="29" t="s">
        <v>79</v>
      </c>
      <c r="B59" s="33">
        <v>94.885900000000007</v>
      </c>
      <c r="C59" s="17">
        <f t="shared" si="0"/>
        <v>-0.37252981130966312</v>
      </c>
      <c r="D59" s="19">
        <f t="shared" si="2"/>
        <v>-2.6870168882088041</v>
      </c>
      <c r="E59" s="18">
        <f>B59+B58+B57+B56</f>
        <v>383.0034</v>
      </c>
      <c r="F59" s="19">
        <f t="shared" si="3"/>
        <v>-2.7513999992382798</v>
      </c>
      <c r="G59" s="20">
        <f t="shared" si="4"/>
        <v>-2.7135458566585502</v>
      </c>
      <c r="H59" s="19">
        <f t="shared" si="5"/>
        <v>-2.7519135500402219</v>
      </c>
      <c r="I59" s="16">
        <v>93.309470000000005</v>
      </c>
      <c r="J59" s="20"/>
      <c r="M59" s="20">
        <f>C63</f>
        <v>0.36749758266851895</v>
      </c>
      <c r="N59" s="2">
        <v>1</v>
      </c>
      <c r="O59" s="31">
        <f>M59*N59</f>
        <v>0.36749758266851895</v>
      </c>
      <c r="P59" s="32">
        <f>N59/N$63</f>
        <v>0.35714285714285715</v>
      </c>
      <c r="Q59" s="34">
        <f>P59+P58</f>
        <v>0.6428571428571429</v>
      </c>
      <c r="Z59" s="26"/>
    </row>
    <row r="60" spans="1:26" x14ac:dyDescent="0.15">
      <c r="A60" s="29" t="s">
        <v>80</v>
      </c>
      <c r="B60" s="33">
        <v>94.646600000000007</v>
      </c>
      <c r="C60" s="17">
        <f t="shared" si="0"/>
        <v>-0.25219763948067797</v>
      </c>
      <c r="D60" s="19">
        <f t="shared" si="2"/>
        <v>-2.1436126381437437</v>
      </c>
      <c r="E60" s="18">
        <f t="shared" si="1"/>
        <v>380.93010000000004</v>
      </c>
      <c r="F60" s="19">
        <f t="shared" si="3"/>
        <v>-2.6689195749555972</v>
      </c>
      <c r="G60" s="20">
        <f t="shared" si="4"/>
        <v>-2.1596384296765803</v>
      </c>
      <c r="H60" s="19">
        <f t="shared" si="5"/>
        <v>-2.6667727487680395</v>
      </c>
      <c r="I60" s="16">
        <v>93.183199999999999</v>
      </c>
      <c r="J60" s="20"/>
      <c r="M60" s="20">
        <f>C64</f>
        <v>0.48914714608194743</v>
      </c>
      <c r="N60" s="2">
        <v>1</v>
      </c>
      <c r="O60" s="31">
        <f>M60*N60</f>
        <v>0.48914714608194743</v>
      </c>
      <c r="P60" s="32">
        <f>N60/N$63</f>
        <v>0.35714285714285715</v>
      </c>
      <c r="Q60" s="34">
        <f>Q59+P60</f>
        <v>1</v>
      </c>
      <c r="Z60" s="26"/>
    </row>
    <row r="61" spans="1:26" x14ac:dyDescent="0.15">
      <c r="A61" s="29" t="s">
        <v>81</v>
      </c>
      <c r="B61" s="33">
        <v>94.703800000000001</v>
      </c>
      <c r="C61" s="17">
        <f t="shared" si="0"/>
        <v>6.0435345802178908E-2</v>
      </c>
      <c r="D61" s="19">
        <f t="shared" si="2"/>
        <v>-1.5111760050500744</v>
      </c>
      <c r="E61" s="18">
        <f t="shared" si="1"/>
        <v>379.47700000000003</v>
      </c>
      <c r="F61" s="19">
        <f t="shared" si="3"/>
        <v>-2.3724545515588336</v>
      </c>
      <c r="G61" s="20">
        <f t="shared" si="4"/>
        <v>-1.5171098434967778</v>
      </c>
      <c r="H61" s="19">
        <f t="shared" si="5"/>
        <v>-2.3674451580245837</v>
      </c>
      <c r="I61" s="16">
        <v>93.255099999999999</v>
      </c>
      <c r="J61" s="20"/>
      <c r="M61" s="20">
        <f>C65</f>
        <v>0.58963347898373097</v>
      </c>
      <c r="N61" s="2">
        <v>0.5</v>
      </c>
      <c r="O61" s="31">
        <f>M61*N61</f>
        <v>0.29481673949186549</v>
      </c>
      <c r="P61" s="32">
        <f>N61/N$63</f>
        <v>0.17857142857142858</v>
      </c>
      <c r="Q61" s="34">
        <f>Q60+P61</f>
        <v>1.1785714285714286</v>
      </c>
      <c r="Z61" s="26"/>
    </row>
    <row r="62" spans="1:26" x14ac:dyDescent="0.15">
      <c r="A62" s="35" t="s">
        <v>82</v>
      </c>
      <c r="B62" s="33">
        <v>94.939400000000006</v>
      </c>
      <c r="C62" s="17">
        <f t="shared" si="0"/>
        <v>0.24877565630947451</v>
      </c>
      <c r="D62" s="36">
        <f t="shared" si="2"/>
        <v>-0.31635634765388998</v>
      </c>
      <c r="E62" s="18">
        <f t="shared" si="1"/>
        <v>379.17570000000001</v>
      </c>
      <c r="F62" s="28">
        <f t="shared" si="3"/>
        <v>-1.672019903356492</v>
      </c>
      <c r="G62" s="37">
        <f t="shared" si="4"/>
        <v>-0.31551644867868767</v>
      </c>
      <c r="H62" s="36">
        <f t="shared" si="5"/>
        <v>-1.6645404697641282</v>
      </c>
      <c r="I62" s="38">
        <v>93.41798</v>
      </c>
      <c r="J62" s="20"/>
      <c r="M62" s="20">
        <f>C66</f>
        <v>0.6795128686967189</v>
      </c>
      <c r="N62" s="2">
        <v>0.3</v>
      </c>
      <c r="O62" s="31">
        <f>M62*N62</f>
        <v>0.20385386060901567</v>
      </c>
      <c r="P62" s="32">
        <f>N62/N$63</f>
        <v>0.10714285714285715</v>
      </c>
      <c r="Q62" s="34">
        <f>Q61+P62</f>
        <v>1.2857142857142858</v>
      </c>
      <c r="Z62" s="26"/>
    </row>
    <row r="63" spans="1:26" x14ac:dyDescent="0.15">
      <c r="A63" s="39" t="s">
        <v>83</v>
      </c>
      <c r="B63" s="33">
        <v>95.288300000000007</v>
      </c>
      <c r="C63" s="17">
        <f t="shared" si="0"/>
        <v>0.36749758266851895</v>
      </c>
      <c r="D63" s="36">
        <f t="shared" si="2"/>
        <v>0.42408829973683559</v>
      </c>
      <c r="E63" s="18">
        <f t="shared" si="1"/>
        <v>379.57810000000006</v>
      </c>
      <c r="F63" s="19">
        <f t="shared" si="3"/>
        <v>-0.89432626446656061</v>
      </c>
      <c r="G63" s="37">
        <f t="shared" si="4"/>
        <v>0.4245109452994944</v>
      </c>
      <c r="H63" s="36">
        <f t="shared" si="5"/>
        <v>-0.88676417277771813</v>
      </c>
      <c r="I63" s="38">
        <v>93.760090000000005</v>
      </c>
      <c r="J63" s="20"/>
      <c r="M63" s="20">
        <f>SUM(M59:M62)</f>
        <v>2.1257910764309162</v>
      </c>
      <c r="N63" s="20">
        <f>SUM(N59:N62)</f>
        <v>2.8</v>
      </c>
      <c r="O63" s="20">
        <f>SUM(O59:O62)</f>
        <v>1.3553153288513475</v>
      </c>
      <c r="P63" s="20">
        <f>SUM(P59:P62)</f>
        <v>1</v>
      </c>
      <c r="Z63" s="26"/>
    </row>
    <row r="64" spans="1:26" x14ac:dyDescent="0.15">
      <c r="A64" s="39" t="s">
        <v>84</v>
      </c>
      <c r="B64" s="33">
        <v>95.754400000000004</v>
      </c>
      <c r="C64" s="17">
        <f t="shared" si="0"/>
        <v>0.48914714608194743</v>
      </c>
      <c r="D64" s="36">
        <f t="shared" si="2"/>
        <v>1.1704593720218037</v>
      </c>
      <c r="E64" s="18">
        <f t="shared" si="1"/>
        <v>380.68590000000006</v>
      </c>
      <c r="F64" s="19">
        <f t="shared" si="3"/>
        <v>-6.4106249414253025E-2</v>
      </c>
      <c r="G64" s="37">
        <f t="shared" si="4"/>
        <v>1.1658557308621198</v>
      </c>
      <c r="H64" s="36">
        <f t="shared" si="5"/>
        <v>-5.8246170236331274E-2</v>
      </c>
      <c r="I64" s="38">
        <v>94.288439999999994</v>
      </c>
      <c r="J64" s="20"/>
      <c r="Z64" s="26"/>
    </row>
    <row r="65" spans="1:26" x14ac:dyDescent="0.15">
      <c r="A65" s="39" t="s">
        <v>85</v>
      </c>
      <c r="B65" s="40">
        <v>96.319000000000003</v>
      </c>
      <c r="C65" s="17">
        <f t="shared" si="0"/>
        <v>0.58963347898373097</v>
      </c>
      <c r="D65" s="36">
        <f t="shared" si="2"/>
        <v>1.7055281836631631</v>
      </c>
      <c r="E65" s="18">
        <f t="shared" si="1"/>
        <v>382.30110000000002</v>
      </c>
      <c r="F65" s="19">
        <f t="shared" si="3"/>
        <v>0.744208476403041</v>
      </c>
      <c r="G65" s="37">
        <f t="shared" si="4"/>
        <v>1.6950538640436719</v>
      </c>
      <c r="H65" s="36">
        <f t="shared" si="5"/>
        <v>0.7459298769419781</v>
      </c>
      <c r="I65" s="38">
        <v>95.042747519999992</v>
      </c>
      <c r="J65" s="20"/>
      <c r="Z65" s="26"/>
    </row>
    <row r="66" spans="1:26" x14ac:dyDescent="0.15">
      <c r="A66" s="35" t="s">
        <v>86</v>
      </c>
      <c r="B66" s="40">
        <v>96.973500000000001</v>
      </c>
      <c r="C66" s="17">
        <f t="shared" si="0"/>
        <v>0.6795128686967189</v>
      </c>
      <c r="D66" s="36">
        <f t="shared" si="2"/>
        <v>2.1425245999026732</v>
      </c>
      <c r="E66" s="18">
        <f t="shared" si="1"/>
        <v>384.33520000000004</v>
      </c>
      <c r="F66" s="21">
        <f>(E66/E62-1)*100</f>
        <v>1.3607148348377951</v>
      </c>
      <c r="G66" s="37">
        <f t="shared" si="4"/>
        <v>2.1257910764309162</v>
      </c>
      <c r="H66" s="36">
        <f t="shared" si="5"/>
        <v>1.3606501138311189</v>
      </c>
      <c r="I66" s="38">
        <v>95.61300400511999</v>
      </c>
      <c r="J66" s="20"/>
      <c r="Z66" s="26"/>
    </row>
    <row r="67" spans="1:26" x14ac:dyDescent="0.15">
      <c r="A67" s="39" t="s">
        <v>87</v>
      </c>
      <c r="B67" s="20">
        <v>97.864800000000002</v>
      </c>
      <c r="C67" s="17">
        <f t="shared" si="0"/>
        <v>0.91911707837708523</v>
      </c>
      <c r="D67" s="36">
        <f t="shared" si="2"/>
        <v>2.7038996393051296</v>
      </c>
      <c r="E67" s="18">
        <f t="shared" si="1"/>
        <v>386.9117</v>
      </c>
      <c r="F67" s="41">
        <f>(E67/E63-1)*100</f>
        <v>1.9320398094621272</v>
      </c>
      <c r="G67" s="37">
        <f t="shared" si="4"/>
        <v>2.6774105721394825</v>
      </c>
      <c r="H67" s="36">
        <f t="shared" si="5"/>
        <v>1.9306029487231924</v>
      </c>
      <c r="J67" s="20"/>
      <c r="Z67" s="26"/>
    </row>
    <row r="68" spans="1:26" x14ac:dyDescent="0.15">
      <c r="A68" s="39" t="s">
        <v>88</v>
      </c>
      <c r="B68" s="20">
        <v>98.804000000000002</v>
      </c>
      <c r="C68" s="17">
        <f t="shared" si="0"/>
        <v>0.95969132926241318</v>
      </c>
      <c r="D68" s="36">
        <f t="shared" si="2"/>
        <v>3.1848144837208547</v>
      </c>
      <c r="E68" s="18">
        <f t="shared" si="1"/>
        <v>389.96129999999999</v>
      </c>
      <c r="F68" s="41">
        <f>(E68/E64-1)*100</f>
        <v>2.4364968600097736</v>
      </c>
      <c r="G68" s="37">
        <f t="shared" si="4"/>
        <v>3.1479547553199483</v>
      </c>
      <c r="H68" s="36">
        <f t="shared" si="5"/>
        <v>2.4341917266479554</v>
      </c>
      <c r="O68" s="20"/>
      <c r="P68" s="20"/>
      <c r="Z68" s="26"/>
    </row>
    <row r="69" spans="1:26" x14ac:dyDescent="0.15">
      <c r="A69" s="39" t="s">
        <v>89</v>
      </c>
      <c r="B69" s="20">
        <v>99.613900000000001</v>
      </c>
      <c r="C69" s="17">
        <f t="shared" si="0"/>
        <v>0.81970365572243686</v>
      </c>
      <c r="D69" s="36">
        <f t="shared" si="2"/>
        <v>3.4208203988828734</v>
      </c>
      <c r="E69" s="18">
        <f t="shared" si="1"/>
        <v>393.25619999999998</v>
      </c>
      <c r="F69" s="41">
        <f>(E69/E65-1)*100</f>
        <v>2.86556852700659</v>
      </c>
      <c r="G69" s="37">
        <f t="shared" si="4"/>
        <v>3.3780249320586542</v>
      </c>
      <c r="H69" s="36">
        <f t="shared" si="5"/>
        <v>2.8630147804528829</v>
      </c>
      <c r="J69" s="20" t="s">
        <v>90</v>
      </c>
      <c r="K69" s="20"/>
      <c r="L69" s="20"/>
      <c r="M69" s="20"/>
      <c r="O69" s="20"/>
      <c r="P69" s="20"/>
      <c r="Z69" s="26"/>
    </row>
    <row r="70" spans="1:26" x14ac:dyDescent="0.15">
      <c r="A70" s="35" t="s">
        <v>91</v>
      </c>
      <c r="B70" s="20">
        <v>100.4057</v>
      </c>
      <c r="C70" s="17">
        <f t="shared" si="0"/>
        <v>0.79486898916716342</v>
      </c>
      <c r="D70" s="36">
        <f t="shared" si="2"/>
        <v>3.539317442394041</v>
      </c>
      <c r="E70" s="18">
        <f t="shared" si="1"/>
        <v>396.6884</v>
      </c>
      <c r="F70" s="21">
        <f>(E70/E66-1)*100</f>
        <v>3.2141734610829253</v>
      </c>
      <c r="G70" s="37">
        <f t="shared" si="4"/>
        <v>3.4933810525290987</v>
      </c>
      <c r="H70" s="36">
        <f t="shared" si="5"/>
        <v>3.2122129910757247</v>
      </c>
      <c r="J70" s="20" t="s">
        <v>92</v>
      </c>
      <c r="K70" s="20">
        <f>C70</f>
        <v>0.79486898916716342</v>
      </c>
      <c r="L70" s="32">
        <f t="shared" ref="L70:L75" si="6">K70/K$75</f>
        <v>0.30006310014211607</v>
      </c>
      <c r="M70" s="20"/>
      <c r="O70" s="20"/>
      <c r="P70" s="20"/>
      <c r="Z70" s="26"/>
    </row>
    <row r="71" spans="1:26" x14ac:dyDescent="0.15">
      <c r="A71" s="39" t="s">
        <v>93</v>
      </c>
      <c r="B71" s="20">
        <v>101.17449999999999</v>
      </c>
      <c r="C71" s="17">
        <f t="shared" si="0"/>
        <v>0.76569358114131347</v>
      </c>
      <c r="D71" s="36">
        <f t="shared" si="2"/>
        <v>3.3819105541522454</v>
      </c>
      <c r="E71" s="18">
        <f t="shared" si="1"/>
        <v>399.99810000000002</v>
      </c>
      <c r="F71" s="28">
        <f t="shared" ref="F71:F73" si="7">(E71/E67-1)*100</f>
        <v>3.3822704250091151</v>
      </c>
      <c r="G71" s="37">
        <f t="shared" si="4"/>
        <v>3.3399575552933269</v>
      </c>
      <c r="H71" s="36">
        <f t="shared" si="5"/>
        <v>3.3817157197875036</v>
      </c>
      <c r="J71" s="20" t="s">
        <v>94</v>
      </c>
      <c r="K71" s="20">
        <f t="shared" ref="K71:K74" si="8">C71</f>
        <v>0.76569358114131347</v>
      </c>
      <c r="L71" s="32">
        <f t="shared" si="6"/>
        <v>0.289049381530046</v>
      </c>
      <c r="M71" s="20"/>
      <c r="Z71" s="26"/>
    </row>
    <row r="72" spans="1:26" x14ac:dyDescent="0.15">
      <c r="A72" s="39" t="s">
        <v>95</v>
      </c>
      <c r="B72" s="20">
        <v>102.0074</v>
      </c>
      <c r="C72" s="17">
        <f>(B72/B71-1)*100</f>
        <v>0.8232311501416012</v>
      </c>
      <c r="D72" s="36">
        <f t="shared" si="2"/>
        <v>3.242176430104049</v>
      </c>
      <c r="E72" s="42">
        <f t="shared" si="1"/>
        <v>403.20149999999995</v>
      </c>
      <c r="F72" s="43">
        <f t="shared" si="7"/>
        <v>3.39525999118373</v>
      </c>
      <c r="G72" s="37">
        <f t="shared" si="4"/>
        <v>3.203497376172515</v>
      </c>
      <c r="H72" s="36">
        <f t="shared" si="5"/>
        <v>3.3960562063833022</v>
      </c>
      <c r="J72" s="20" t="s">
        <v>96</v>
      </c>
      <c r="K72" s="20">
        <f t="shared" si="8"/>
        <v>0.8232311501416012</v>
      </c>
      <c r="L72" s="32">
        <f t="shared" si="6"/>
        <v>0.31076981793423486</v>
      </c>
      <c r="M72" s="32">
        <f>L70+L71+L72</f>
        <v>0.89988229960639687</v>
      </c>
      <c r="Z72" s="26"/>
    </row>
    <row r="73" spans="1:26" x14ac:dyDescent="0.15">
      <c r="A73" s="39" t="s">
        <v>97</v>
      </c>
      <c r="B73" s="37">
        <f>B72*(1+C73/100)</f>
        <v>102.0074</v>
      </c>
      <c r="C73" s="44">
        <v>0</v>
      </c>
      <c r="D73" s="36">
        <f t="shared" si="2"/>
        <v>2.4027771224698569</v>
      </c>
      <c r="E73" s="42">
        <f t="shared" si="1"/>
        <v>405.59500000000003</v>
      </c>
      <c r="F73" s="43">
        <f t="shared" si="7"/>
        <v>3.1375983391997542</v>
      </c>
      <c r="G73" s="37">
        <f t="shared" si="4"/>
        <v>2.3837937204500781</v>
      </c>
      <c r="H73" s="36">
        <f t="shared" si="5"/>
        <v>3.1415453872800478</v>
      </c>
      <c r="J73" s="20" t="s">
        <v>98</v>
      </c>
      <c r="K73" s="20">
        <f t="shared" si="8"/>
        <v>0</v>
      </c>
      <c r="L73" s="32">
        <f t="shared" si="6"/>
        <v>0</v>
      </c>
      <c r="M73" s="20"/>
      <c r="Z73" s="26"/>
    </row>
    <row r="74" spans="1:26" x14ac:dyDescent="0.15">
      <c r="A74" s="39" t="s">
        <v>99</v>
      </c>
      <c r="B74" s="37">
        <f>B73*(1+C74/100)</f>
        <v>102.0074</v>
      </c>
      <c r="C74" s="44">
        <v>0</v>
      </c>
      <c r="D74" s="36">
        <f t="shared" si="2"/>
        <v>1.5952281593574869</v>
      </c>
      <c r="E74" s="42">
        <f>B74+B73+B72+B71</f>
        <v>407.19669999999996</v>
      </c>
      <c r="F74" s="45">
        <f>(E74/E70-1)*100</f>
        <v>2.6490061216813965</v>
      </c>
      <c r="G74" s="37">
        <f t="shared" si="4"/>
        <v>1.5889247312829147</v>
      </c>
      <c r="H74" s="36">
        <f t="shared" si="5"/>
        <v>2.6555230665209093</v>
      </c>
      <c r="J74" s="20" t="s">
        <v>92</v>
      </c>
      <c r="K74" s="20">
        <f t="shared" si="8"/>
        <v>0</v>
      </c>
      <c r="L74" s="32">
        <f t="shared" si="6"/>
        <v>0</v>
      </c>
      <c r="M74" s="20"/>
      <c r="Z74" s="26"/>
    </row>
    <row r="75" spans="1:26" x14ac:dyDescent="0.15">
      <c r="A75" s="46"/>
      <c r="B75" s="20"/>
      <c r="C75" s="17"/>
      <c r="D75" s="40"/>
      <c r="E75" s="40"/>
      <c r="F75" s="47"/>
      <c r="K75" s="48">
        <f>F74</f>
        <v>2.6490061216813965</v>
      </c>
      <c r="L75" s="32">
        <f t="shared" si="6"/>
        <v>1</v>
      </c>
      <c r="Z75" s="26"/>
    </row>
    <row r="76" spans="1:26" x14ac:dyDescent="0.15">
      <c r="Z76" s="26"/>
    </row>
    <row r="77" spans="1:26" x14ac:dyDescent="0.15">
      <c r="Z77" s="26"/>
    </row>
    <row r="78" spans="1:26" x14ac:dyDescent="0.15">
      <c r="Z78" s="26"/>
    </row>
    <row r="79" spans="1:26" x14ac:dyDescent="0.15">
      <c r="Z79" s="26"/>
    </row>
    <row r="80" spans="1:26" x14ac:dyDescent="0.15">
      <c r="Z80" s="26"/>
    </row>
    <row r="81" spans="2:26" x14ac:dyDescent="0.15">
      <c r="Z81" s="26"/>
    </row>
    <row r="82" spans="2:26" x14ac:dyDescent="0.15">
      <c r="B82" s="27" t="s">
        <v>67</v>
      </c>
      <c r="C82" s="31"/>
      <c r="Z82" s="26"/>
    </row>
    <row r="83" spans="2:26" x14ac:dyDescent="0.15">
      <c r="B83" s="2" t="s">
        <v>100</v>
      </c>
      <c r="C83" s="49"/>
      <c r="Z83" s="26"/>
    </row>
    <row r="84" spans="2:26" x14ac:dyDescent="0.15">
      <c r="B84" s="2" t="s">
        <v>101</v>
      </c>
      <c r="C84" s="31"/>
      <c r="Z84" s="26"/>
    </row>
    <row r="85" spans="2:26" x14ac:dyDescent="0.15">
      <c r="B85" s="50" t="s">
        <v>102</v>
      </c>
      <c r="C85" s="51"/>
      <c r="D85" s="50"/>
      <c r="E85" s="50"/>
      <c r="F85" s="50"/>
      <c r="G85" s="50"/>
      <c r="H85" s="50"/>
      <c r="I85" s="50"/>
      <c r="J85" s="50"/>
      <c r="K85" s="50"/>
      <c r="Z85" s="26"/>
    </row>
    <row r="86" spans="2:26" x14ac:dyDescent="0.15">
      <c r="B86" s="50" t="s">
        <v>103</v>
      </c>
      <c r="C86" s="50"/>
      <c r="D86" s="50"/>
      <c r="E86" s="50"/>
      <c r="F86" s="50"/>
      <c r="G86" s="50"/>
      <c r="H86" s="50"/>
      <c r="I86" s="50"/>
      <c r="J86" s="50"/>
      <c r="K86" s="50"/>
      <c r="Z86" s="26"/>
    </row>
    <row r="87" spans="2:26" x14ac:dyDescent="0.15">
      <c r="Z87" s="26"/>
    </row>
    <row r="88" spans="2:26" x14ac:dyDescent="0.15">
      <c r="Z88" s="26"/>
    </row>
    <row r="89" spans="2:26" x14ac:dyDescent="0.15">
      <c r="Z89" s="26"/>
    </row>
    <row r="90" spans="2:26" x14ac:dyDescent="0.15">
      <c r="Z90" s="26"/>
    </row>
    <row r="91" spans="2:26" x14ac:dyDescent="0.15">
      <c r="Z91" s="26"/>
    </row>
    <row r="92" spans="2:26" x14ac:dyDescent="0.15">
      <c r="Z92" s="26"/>
    </row>
    <row r="93" spans="2:26" x14ac:dyDescent="0.15">
      <c r="Z93" s="26"/>
    </row>
    <row r="94" spans="2:26" x14ac:dyDescent="0.15">
      <c r="Z94" s="26"/>
    </row>
    <row r="95" spans="2:26" x14ac:dyDescent="0.15">
      <c r="Z95" s="26"/>
    </row>
    <row r="96" spans="2:26" x14ac:dyDescent="0.15">
      <c r="Z96" s="26"/>
    </row>
    <row r="97" spans="26:26" x14ac:dyDescent="0.15">
      <c r="Z97" s="26"/>
    </row>
    <row r="98" spans="26:26" x14ac:dyDescent="0.15">
      <c r="Z98" s="26"/>
    </row>
    <row r="99" spans="26:26" x14ac:dyDescent="0.15">
      <c r="Z99" s="26"/>
    </row>
    <row r="100" spans="26:26" x14ac:dyDescent="0.15">
      <c r="Z100" s="26"/>
    </row>
    <row r="101" spans="26:26" x14ac:dyDescent="0.15">
      <c r="Z101" s="26"/>
    </row>
    <row r="102" spans="26:26" x14ac:dyDescent="0.15">
      <c r="Z102" s="26"/>
    </row>
    <row r="103" spans="26:26" x14ac:dyDescent="0.15">
      <c r="Z103" s="26"/>
    </row>
    <row r="104" spans="26:26" x14ac:dyDescent="0.15">
      <c r="Z104" s="33"/>
    </row>
    <row r="105" spans="26:26" x14ac:dyDescent="0.15">
      <c r="Z105" s="33"/>
    </row>
    <row r="106" spans="26:26" x14ac:dyDescent="0.15">
      <c r="Z106" s="33"/>
    </row>
  </sheetData>
  <mergeCells count="3">
    <mergeCell ref="B4:D4"/>
    <mergeCell ref="E4:F4"/>
    <mergeCell ref="G4:H4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Cálculo g PIB base 2010</vt:lpstr>
    </vt:vector>
  </TitlesOfParts>
  <Company>IESE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Martinez-Abascal, Eduardo</dc:creator>
  <cp:lastModifiedBy>Microsoft Office User</cp:lastModifiedBy>
  <dcterms:created xsi:type="dcterms:W3CDTF">2016-10-05T09:32:33Z</dcterms:created>
  <dcterms:modified xsi:type="dcterms:W3CDTF">2016-10-05T11:23:45Z</dcterms:modified>
</cp:coreProperties>
</file>